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9192" activeTab="0"/>
  </bookViews>
  <sheets>
    <sheet name="CCF CAP ADAL" sheetId="1" r:id="rId1"/>
    <sheet name="PARAMETRES" sheetId="2" r:id="rId2"/>
  </sheets>
  <definedNames>
    <definedName name="_xlfn.AVERAGEIF" hidden="1">#NAME?</definedName>
    <definedName name="_xlnm.Print_Titles" localSheetId="0">'CCF CAP ADAL'!$4:$4</definedName>
    <definedName name="listeapsa" localSheetId="1">'PARAMETRES'!$A$7:$A$41</definedName>
    <definedName name="ListeAPSA">'CCF CAP ADAL'!#REF!</definedName>
    <definedName name="listeétabs" localSheetId="1">'PARAMETRES'!$H$8:$H$88</definedName>
    <definedName name="listespécialités" localSheetId="1">'PARAMETRES'!$E$7:$E$10</definedName>
    <definedName name="_xlnm.Print_Area" localSheetId="0">'CCF CAP ADAL'!$B$1:$O$37</definedName>
  </definedNames>
  <calcPr fullCalcOnLoad="1"/>
</workbook>
</file>

<file path=xl/sharedStrings.xml><?xml version="1.0" encoding="utf-8"?>
<sst xmlns="http://schemas.openxmlformats.org/spreadsheetml/2006/main" count="434" uniqueCount="218">
  <si>
    <t>Professeur</t>
  </si>
  <si>
    <t>Nom</t>
  </si>
  <si>
    <t>Prénom</t>
  </si>
  <si>
    <t>Moy</t>
  </si>
  <si>
    <t>MOYENNE GENERALE DE L'ETABLISSEMENT</t>
  </si>
  <si>
    <t>NOM DU COLLEGE OU LYCEE PROFESSIONNEL  :</t>
  </si>
  <si>
    <t>M</t>
  </si>
  <si>
    <t>F</t>
  </si>
  <si>
    <t>Sexe</t>
  </si>
  <si>
    <t>Né'e) le</t>
  </si>
  <si>
    <t>signatures professeur et chef d'établissement</t>
  </si>
  <si>
    <t>Note 1</t>
  </si>
  <si>
    <t>Note 2</t>
  </si>
  <si>
    <t>CP</t>
  </si>
  <si>
    <t>Demi-fond</t>
  </si>
  <si>
    <t>CP1</t>
  </si>
  <si>
    <t>N</t>
  </si>
  <si>
    <t>Haies</t>
  </si>
  <si>
    <t>Javelot</t>
  </si>
  <si>
    <t>Relais-vitesse</t>
  </si>
  <si>
    <t>CP2</t>
  </si>
  <si>
    <t>CO</t>
  </si>
  <si>
    <t>Escalade</t>
  </si>
  <si>
    <t>Aérobic</t>
  </si>
  <si>
    <t>CP3</t>
  </si>
  <si>
    <t>Acrosport</t>
  </si>
  <si>
    <t>Gymnastique sportive</t>
  </si>
  <si>
    <t>Arts du cirque</t>
  </si>
  <si>
    <t>Danse</t>
  </si>
  <si>
    <t>Basket</t>
  </si>
  <si>
    <t>CP4</t>
  </si>
  <si>
    <t>Foot</t>
  </si>
  <si>
    <t>Hand</t>
  </si>
  <si>
    <t>Rugby</t>
  </si>
  <si>
    <t>Volley</t>
  </si>
  <si>
    <t>Boxe Française</t>
  </si>
  <si>
    <t>Badminton</t>
  </si>
  <si>
    <t>Tennis de table</t>
  </si>
  <si>
    <t>Va'a</t>
  </si>
  <si>
    <t>A</t>
  </si>
  <si>
    <t>Planche à voile</t>
  </si>
  <si>
    <t>Pentabond</t>
  </si>
  <si>
    <t>Disque</t>
  </si>
  <si>
    <t>Natation sauvetage</t>
  </si>
  <si>
    <t>Natation de course</t>
  </si>
  <si>
    <t>Poids</t>
  </si>
  <si>
    <t>Judo</t>
  </si>
  <si>
    <t>course en durée</t>
  </si>
  <si>
    <t>CP5</t>
  </si>
  <si>
    <t>Musculation</t>
  </si>
  <si>
    <t>Step</t>
  </si>
  <si>
    <t>Kayak</t>
  </si>
  <si>
    <t>Tir à l'arc</t>
  </si>
  <si>
    <t>APSA CAP</t>
  </si>
  <si>
    <t>SPECIALITES</t>
  </si>
  <si>
    <t>CEB</t>
  </si>
  <si>
    <t>AFAT</t>
  </si>
  <si>
    <t>GEPER</t>
  </si>
  <si>
    <t>GEMM</t>
  </si>
  <si>
    <t>LISTES ETAB</t>
  </si>
  <si>
    <t>Code RNE</t>
  </si>
  <si>
    <t>Nom établissement</t>
  </si>
  <si>
    <t>Dpt, bassin, ville</t>
  </si>
  <si>
    <t>Cat: public/privé</t>
  </si>
  <si>
    <t>9830004M</t>
  </si>
  <si>
    <t>CLG GEORGES BAUDOUX - NOUMEA</t>
  </si>
  <si>
    <t>PROVINCE SUD</t>
  </si>
  <si>
    <t>Public</t>
  </si>
  <si>
    <t>9830356V</t>
  </si>
  <si>
    <t>CLG DE MAGENTA ET SEGPA - NOUMEA</t>
  </si>
  <si>
    <t>9830616C</t>
  </si>
  <si>
    <t>CLG LOUISE MICHEL DE PAITA SUD - PAITA</t>
  </si>
  <si>
    <t>9830656W</t>
  </si>
  <si>
    <t>CLG DE PAITA NORD - PAITA</t>
  </si>
  <si>
    <t>9830524C</t>
  </si>
  <si>
    <t>CLG DE KAMERE - NOUMEA</t>
  </si>
  <si>
    <t>9830277J</t>
  </si>
  <si>
    <t>CLG JEAN MARIOTTI - NOUMEA</t>
  </si>
  <si>
    <t>9830625M</t>
  </si>
  <si>
    <t>CLG PORTES DE FER ET SEGPA - NOUMEA</t>
  </si>
  <si>
    <t>9830304N</t>
  </si>
  <si>
    <t>CLG DE RIVIERE SALEE - NOUMEA</t>
  </si>
  <si>
    <t>9830649N</t>
  </si>
  <si>
    <t>CLG ALAIN MERMOUD TUBAND - NOUMEA</t>
  </si>
  <si>
    <t>9830640D</t>
  </si>
  <si>
    <t>CLG EDMEE VARIN AUTEUIL ET SEGPA - NOUMEA</t>
  </si>
  <si>
    <t>9830626N</t>
  </si>
  <si>
    <t>CLG JEAN FAYARD - KATIRAMONA</t>
  </si>
  <si>
    <t>9830474Y</t>
  </si>
  <si>
    <t>CLG FRANCIS CARCO - KOUTIO</t>
  </si>
  <si>
    <t>9830384A</t>
  </si>
  <si>
    <t>CLG DE BOULARI ET SEGPA</t>
  </si>
  <si>
    <t>9830538T</t>
  </si>
  <si>
    <t>CLG DE NORMANDIE ET SEGPA</t>
  </si>
  <si>
    <t>9830624L</t>
  </si>
  <si>
    <t>CLG DE PLUM</t>
  </si>
  <si>
    <t>9830009T</t>
  </si>
  <si>
    <t>CLG DE LA FOA</t>
  </si>
  <si>
    <t>9830477B</t>
  </si>
  <si>
    <t>CLG DE YATE</t>
  </si>
  <si>
    <t>9830010U</t>
  </si>
  <si>
    <t>CLG LOUIS LEOPOLD DJIET ET SEGPA - BOURAIL</t>
  </si>
  <si>
    <t>9830355U</t>
  </si>
  <si>
    <t>CLG DE THIO</t>
  </si>
  <si>
    <t>9830493U</t>
  </si>
  <si>
    <t>CLG DE POYA</t>
  </si>
  <si>
    <t>PROVINCE NORD</t>
  </si>
  <si>
    <t>9830278K</t>
  </si>
  <si>
    <t>CLG DE KONE</t>
  </si>
  <si>
    <t>9830007R</t>
  </si>
  <si>
    <t>CLG DE KOUMAC ET SEGPA</t>
  </si>
  <si>
    <t>9830419N</t>
  </si>
  <si>
    <t>CLG DE CANALA ET SEGPA</t>
  </si>
  <si>
    <t>9830418M</t>
  </si>
  <si>
    <t>CLG DE WANI ET SEGPA  - HOUAILOU</t>
  </si>
  <si>
    <t>9830008S</t>
  </si>
  <si>
    <t>CLG RAYMOND VAUTHIER ET SEGPA - POINDIMIE</t>
  </si>
  <si>
    <t>9830522A</t>
  </si>
  <si>
    <t>CLG PAI-KALEONE - HIENGHENE</t>
  </si>
  <si>
    <t>9830632V</t>
  </si>
  <si>
    <t>CLG DE OUEGOA</t>
  </si>
  <si>
    <t>9830357W</t>
  </si>
  <si>
    <t>CLG LAURA BOULA ET SEGPA - WE LIFOU</t>
  </si>
  <si>
    <t>PROVINCE DES ILES</t>
  </si>
  <si>
    <t>9830482G</t>
  </si>
  <si>
    <t>CLG LA ROCHE ET SEGPA - MARE</t>
  </si>
  <si>
    <t>9830414H</t>
  </si>
  <si>
    <t>CLG TADINE - MARE</t>
  </si>
  <si>
    <t>9830639C</t>
  </si>
  <si>
    <t>CLG OUVEA</t>
  </si>
  <si>
    <t>9830419N2</t>
  </si>
  <si>
    <t>GOD KOUAOUA</t>
  </si>
  <si>
    <t>9830516U</t>
  </si>
  <si>
    <t>ALP LA ROCHE MARE</t>
  </si>
  <si>
    <t>VANUATU</t>
  </si>
  <si>
    <t>CLG LE CLEZIO VANUATU</t>
  </si>
  <si>
    <t>9830524C2</t>
  </si>
  <si>
    <t>ALP VALLEE DU TIR</t>
  </si>
  <si>
    <t>DDEC1</t>
  </si>
  <si>
    <t>CLG CHAMPAGNAT - NOUMEA</t>
  </si>
  <si>
    <t>Privé</t>
  </si>
  <si>
    <t>DDEC2</t>
  </si>
  <si>
    <t>CLG SAINT JOSEPH DE CLUNY - NOUMEA</t>
  </si>
  <si>
    <t>DDEC3</t>
  </si>
  <si>
    <t>CLG MARIE REINE THABOR - MONT DORE</t>
  </si>
  <si>
    <t>DDEC4</t>
  </si>
  <si>
    <t>CLG SAINTE MARIE - PAITA</t>
  </si>
  <si>
    <t>DDEC5</t>
  </si>
  <si>
    <t>CLG SAINT DOMINIQUE SAVIO - LA FOA</t>
  </si>
  <si>
    <t>DDEC6</t>
  </si>
  <si>
    <t>CLG SACRE CŒUR - BOURAIL</t>
  </si>
  <si>
    <t>DDEC7</t>
  </si>
  <si>
    <t>CLG FRANCIS ROUGE - THIO</t>
  </si>
  <si>
    <t>DDEC8</t>
  </si>
  <si>
    <t>CLG SAINT JOSEPH - VAO ILES DES PINS</t>
  </si>
  <si>
    <t>DDEC9</t>
  </si>
  <si>
    <t>CLG GUILLAUME DOUARRE - OUVEA</t>
  </si>
  <si>
    <t>DDEC10</t>
  </si>
  <si>
    <t>CLG DE NATHALO - LIFOU</t>
  </si>
  <si>
    <t>DDEC11</t>
  </si>
  <si>
    <t>CLG HIPPOLYTE BONOU - POUEBO</t>
  </si>
  <si>
    <t>DDEC12</t>
  </si>
  <si>
    <t>CLG YVES MARIE HILY - PONERIHOUEN</t>
  </si>
  <si>
    <t>DDEC13</t>
  </si>
  <si>
    <t>CLG J.B. VIGOUROUX - POINDIMIE</t>
  </si>
  <si>
    <t>ASEE1</t>
  </si>
  <si>
    <t>CLG BAGANDA - KAALA GOMEN</t>
  </si>
  <si>
    <t>ASEE2</t>
  </si>
  <si>
    <t>CLG BOUAVA KALEBA - POUM</t>
  </si>
  <si>
    <t>ASEE3</t>
  </si>
  <si>
    <t>CLG DO NEVA - HOUAILOU</t>
  </si>
  <si>
    <t>ASEE4</t>
  </si>
  <si>
    <t>CLG GELIMA - CANALA</t>
  </si>
  <si>
    <t>ASEE5</t>
  </si>
  <si>
    <t>CLG EBEN EZA - OUVEA</t>
  </si>
  <si>
    <t>ASEE6</t>
  </si>
  <si>
    <t>CLG HAVILA - LIFOU</t>
  </si>
  <si>
    <t>ASEE7</t>
  </si>
  <si>
    <t>CLG TAREMEN - MARE</t>
  </si>
  <si>
    <t>ASEE8</t>
  </si>
  <si>
    <t>CLG HNAIZIANU - LIFOU</t>
  </si>
  <si>
    <t>FELP1</t>
  </si>
  <si>
    <t>CLG NEDIVIN - HOUAILOU</t>
  </si>
  <si>
    <t>FELP2</t>
  </si>
  <si>
    <t>CLG DE MOU - PONERIHOUEN</t>
  </si>
  <si>
    <t>FELP3</t>
  </si>
  <si>
    <t>CLG TIETA - VOH</t>
  </si>
  <si>
    <t>Hcontrat</t>
  </si>
  <si>
    <t>CLG JAMES COOK</t>
  </si>
  <si>
    <t>DDEC14</t>
  </si>
  <si>
    <t>ASEE9</t>
  </si>
  <si>
    <t>Lycée agricole DO NEVA</t>
  </si>
  <si>
    <t>DDEC15</t>
  </si>
  <si>
    <t>LP CHAMPAGNAT- PAITA</t>
  </si>
  <si>
    <t>LP JEAN 23 - PAITA</t>
  </si>
  <si>
    <t>CCI - NOUMEA</t>
  </si>
  <si>
    <t>CMA - NOUMEA</t>
  </si>
  <si>
    <t>LP ST FRANCOIS D'ASSISE - BOURAIL</t>
  </si>
  <si>
    <t>LP RIVAT - POUEBO</t>
  </si>
  <si>
    <t>LP ST JOSEPH DE CLUNY - NOUMEA</t>
  </si>
  <si>
    <t>LP J. VAKIE - HOUAILOU</t>
  </si>
  <si>
    <t>LP P. ATTITI - NOUMEA</t>
  </si>
  <si>
    <t>LPCH - NOUMEA</t>
  </si>
  <si>
    <t>LP TOUHO</t>
  </si>
  <si>
    <t>LP ST PIERRE DE CHANEL - MONT DORE</t>
  </si>
  <si>
    <t>LP PÈRE GUENEAU - BOURAIL</t>
  </si>
  <si>
    <t>ALP LA FOA</t>
  </si>
  <si>
    <t>ALP KOUMAC</t>
  </si>
  <si>
    <t>ALP KONE</t>
  </si>
  <si>
    <t>ALP WANI HOUAILOU</t>
  </si>
  <si>
    <t>ALP OUVEA</t>
  </si>
  <si>
    <t>ALP R.VAUTHIER - POINDIMIE</t>
  </si>
  <si>
    <t>sexe</t>
  </si>
  <si>
    <t xml:space="preserve">APSA 1
Année : </t>
  </si>
  <si>
    <t xml:space="preserve">APSA 2
Année : </t>
  </si>
  <si>
    <t>Spécialité</t>
  </si>
  <si>
    <t>MOYENNE DES FILLES DE L'ETABLISSEMENT</t>
  </si>
  <si>
    <t>MOYENNE DES GARCONS DE L'ETABLISSEMENT</t>
  </si>
</sst>
</file>

<file path=xl/styles.xml><?xml version="1.0" encoding="utf-8"?>
<styleSheet xmlns="http://schemas.openxmlformats.org/spreadsheetml/2006/main">
  <numFmts count="35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CFP&quot;_);\(#,##0\ &quot;FCFP&quot;\)"/>
    <numFmt numFmtId="173" formatCode="#,##0\ &quot;FCFP&quot;_);[Red]\(#,##0\ &quot;FCFP&quot;\)"/>
    <numFmt numFmtId="174" formatCode="#,##0.00\ &quot;FCFP&quot;_);\(#,##0.00\ &quot;FCFP&quot;\)"/>
    <numFmt numFmtId="175" formatCode="#,##0.00\ &quot;FCFP&quot;_);[Red]\(#,##0.00\ &quot;FCFP&quot;\)"/>
    <numFmt numFmtId="176" formatCode="_ * #,##0_)\ &quot;FCFP&quot;_ ;_ * \(#,##0\)\ &quot;FCFP&quot;_ ;_ * &quot;-&quot;_)\ &quot;FCFP&quot;_ ;_ @_ "/>
    <numFmt numFmtId="177" formatCode="_ * #,##0_)\ _F_C_F_P_ ;_ * \(#,##0\)\ _F_C_F_P_ ;_ * &quot;-&quot;_)\ _F_C_F_P_ ;_ @_ "/>
    <numFmt numFmtId="178" formatCode="_ * #,##0.00_)\ &quot;FCFP&quot;_ ;_ * \(#,##0.00\)\ &quot;FCFP&quot;_ ;_ * &quot;-&quot;??_)\ &quot;FCFP&quot;_ ;_ @_ "/>
    <numFmt numFmtId="179" formatCode="_ * #,##0.00_)\ _F_C_F_P_ ;_ * \(#,##0.00\)\ _F_C_F_P_ ;_ * &quot;-&quot;??_)\ _F_C_F_P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40C]dddd\ d\ mmmm\ yyyy"/>
    <numFmt numFmtId="189" formatCode="dd/mm/yy;@"/>
    <numFmt numFmtId="190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84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left"/>
      <protection/>
    </xf>
    <xf numFmtId="0" fontId="8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0" fillId="32" borderId="10" xfId="0" applyFont="1" applyFill="1" applyBorder="1" applyAlignment="1" applyProtection="1">
      <alignment horizontal="left"/>
      <protection locked="0"/>
    </xf>
    <xf numFmtId="0" fontId="3" fillId="32" borderId="10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left" vertical="top"/>
      <protection/>
    </xf>
    <xf numFmtId="0" fontId="0" fillId="32" borderId="13" xfId="0" applyFill="1" applyBorder="1" applyAlignment="1" applyProtection="1">
      <alignment wrapText="1"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5" fillId="32" borderId="14" xfId="0" applyFont="1" applyFill="1" applyBorder="1" applyAlignment="1" applyProtection="1">
      <alignment horizontal="center" vertical="center" wrapText="1"/>
      <protection/>
    </xf>
    <xf numFmtId="0" fontId="0" fillId="32" borderId="15" xfId="0" applyFont="1" applyFill="1" applyBorder="1" applyAlignment="1" applyProtection="1">
      <alignment horizontal="left" vertical="top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32" borderId="17" xfId="0" applyFont="1" applyFill="1" applyBorder="1" applyAlignment="1" applyProtection="1">
      <alignment horizontal="left" vertical="top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18" xfId="0" applyFont="1" applyFill="1" applyBorder="1" applyAlignment="1" applyProtection="1">
      <alignment horizontal="left" vertical="center"/>
      <protection locked="0"/>
    </xf>
    <xf numFmtId="0" fontId="0" fillId="32" borderId="19" xfId="0" applyFont="1" applyFill="1" applyBorder="1" applyAlignment="1" applyProtection="1">
      <alignment horizontal="left"/>
      <protection locked="0"/>
    </xf>
    <xf numFmtId="0" fontId="3" fillId="32" borderId="19" xfId="0" applyFont="1" applyFill="1" applyBorder="1" applyAlignment="1" applyProtection="1">
      <alignment horizontal="left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2" borderId="22" xfId="0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49" fontId="9" fillId="32" borderId="25" xfId="0" applyNumberFormat="1" applyFont="1" applyFill="1" applyBorder="1" applyAlignment="1" applyProtection="1">
      <alignment horizontal="center" vertical="center" wrapText="1"/>
      <protection/>
    </xf>
    <xf numFmtId="0" fontId="9" fillId="32" borderId="25" xfId="0" applyFont="1" applyFill="1" applyBorder="1" applyAlignment="1" applyProtection="1">
      <alignment horizontal="center" vertical="center" wrapText="1"/>
      <protection/>
    </xf>
    <xf numFmtId="0" fontId="5" fillId="32" borderId="26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27" xfId="0" applyFont="1" applyFill="1" applyBorder="1" applyAlignment="1" applyProtection="1">
      <alignment horizontal="center" vertical="center" wrapText="1"/>
      <protection/>
    </xf>
    <xf numFmtId="0" fontId="7" fillId="32" borderId="26" xfId="0" applyFont="1" applyFill="1" applyBorder="1" applyAlignment="1" applyProtection="1">
      <alignment horizontal="center" vertical="center" wrapText="1"/>
      <protection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" fontId="2" fillId="34" borderId="30" xfId="0" applyNumberFormat="1" applyFont="1" applyFill="1" applyBorder="1" applyAlignment="1" applyProtection="1">
      <alignment horizontal="center"/>
      <protection/>
    </xf>
    <xf numFmtId="1" fontId="2" fillId="34" borderId="31" xfId="0" applyNumberFormat="1" applyFont="1" applyFill="1" applyBorder="1" applyAlignment="1" applyProtection="1">
      <alignment horizontal="center"/>
      <protection/>
    </xf>
    <xf numFmtId="0" fontId="7" fillId="32" borderId="32" xfId="0" applyFont="1" applyFill="1" applyBorder="1" applyAlignment="1" applyProtection="1">
      <alignment horizontal="center" vertical="center" wrapText="1"/>
      <protection/>
    </xf>
    <xf numFmtId="190" fontId="2" fillId="34" borderId="30" xfId="0" applyNumberFormat="1" applyFont="1" applyFill="1" applyBorder="1" applyAlignment="1" applyProtection="1">
      <alignment horizontal="center"/>
      <protection/>
    </xf>
    <xf numFmtId="190" fontId="2" fillId="34" borderId="31" xfId="0" applyNumberFormat="1" applyFont="1" applyFill="1" applyBorder="1" applyAlignment="1" applyProtection="1">
      <alignment horizontal="center"/>
      <protection/>
    </xf>
    <xf numFmtId="0" fontId="7" fillId="32" borderId="27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wrapText="1"/>
      <protection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 locked="0"/>
    </xf>
    <xf numFmtId="0" fontId="11" fillId="34" borderId="33" xfId="0" applyFont="1" applyFill="1" applyBorder="1" applyAlignment="1">
      <alignment horizontal="center" vertical="center"/>
    </xf>
    <xf numFmtId="189" fontId="3" fillId="32" borderId="11" xfId="0" applyNumberFormat="1" applyFont="1" applyFill="1" applyBorder="1" applyAlignment="1" applyProtection="1">
      <alignment/>
      <protection locked="0"/>
    </xf>
    <xf numFmtId="189" fontId="3" fillId="32" borderId="10" xfId="0" applyNumberFormat="1" applyFont="1" applyFill="1" applyBorder="1" applyAlignment="1" applyProtection="1">
      <alignment/>
      <protection locked="0"/>
    </xf>
    <xf numFmtId="189" fontId="3" fillId="32" borderId="10" xfId="0" applyNumberFormat="1" applyFont="1" applyFill="1" applyBorder="1" applyAlignment="1" applyProtection="1">
      <alignment horizontal="center"/>
      <protection locked="0"/>
    </xf>
    <xf numFmtId="189" fontId="3" fillId="32" borderId="19" xfId="0" applyNumberFormat="1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0" fillId="35" borderId="33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>
      <alignment/>
    </xf>
    <xf numFmtId="0" fontId="15" fillId="0" borderId="2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9525</xdr:rowOff>
    </xdr:from>
    <xdr:to>
      <xdr:col>15</xdr:col>
      <xdr:colOff>9525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191000" y="514350"/>
          <a:ext cx="69056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Compte tenu de l'arrêté académique du 26 mars 2013, les modalités d'évaluation des CAP ADAL toutes spécialités confondues font référence à la circulaire du 26 février 2018 concernant la rénovation de la voie professionnelle.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nouvelles modalités précisent la prise en compte pour la certification de l'EPS au CAP, de 2 notes relevant de 2 CP distinctes (au choix : 2 notes dans l'année n-1, 2 notes dans l'année en cours, 1 note dans l'année n-1 et 1 dans l'année en cours).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REMPLIR QUE LES CELLULES NON PROTEGEES (blanches),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VERIFIER LES MOYENNES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RENVOYER LE FICHIER par voie postale uniquement (</a:t>
          </a:r>
          <a:r>
            <a:rPr lang="en-US" cap="none" sz="1000" b="1" i="0" u="sng" baseline="0">
              <a:solidFill>
                <a:srgbClr val="DD0806"/>
              </a:solidFill>
              <a:latin typeface="Arial"/>
              <a:ea typeface="Arial"/>
              <a:cs typeface="Arial"/>
            </a:rPr>
            <a:t>1 fichier par spécialité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5.8515625" style="1" hidden="1" customWidth="1"/>
    <col min="2" max="2" width="14.421875" style="1" customWidth="1"/>
    <col min="3" max="3" width="22.421875" style="1" customWidth="1"/>
    <col min="4" max="4" width="12.8515625" style="1" customWidth="1"/>
    <col min="5" max="5" width="11.421875" style="1" customWidth="1"/>
    <col min="6" max="6" width="4.7109375" style="1" customWidth="1"/>
    <col min="7" max="7" width="10.28125" style="3" customWidth="1"/>
    <col min="8" max="8" width="16.8515625" style="3" customWidth="1"/>
    <col min="9" max="9" width="6.421875" style="3" customWidth="1"/>
    <col min="10" max="10" width="7.421875" style="3" customWidth="1"/>
    <col min="11" max="11" width="17.00390625" style="3" customWidth="1"/>
    <col min="12" max="12" width="6.421875" style="3" customWidth="1"/>
    <col min="13" max="13" width="7.00390625" style="3" customWidth="1"/>
    <col min="14" max="14" width="7.7109375" style="3" hidden="1" customWidth="1"/>
    <col min="15" max="15" width="29.00390625" style="3" customWidth="1"/>
    <col min="16" max="16384" width="11.421875" style="1" customWidth="1"/>
  </cols>
  <sheetData>
    <row r="1" spans="2:18" ht="39.75" customHeight="1" thickBot="1">
      <c r="B1" s="81" t="s">
        <v>5</v>
      </c>
      <c r="C1" s="82"/>
      <c r="D1" s="82"/>
      <c r="E1" s="83"/>
      <c r="F1" s="83"/>
      <c r="G1" s="83"/>
      <c r="H1" s="83"/>
      <c r="I1" s="69"/>
      <c r="J1" s="69"/>
      <c r="K1" s="80">
        <f>IF(E1="","",VLOOKUP(E1,$I$47:$J$128,2,FALSE))</f>
      </c>
      <c r="L1" s="80"/>
      <c r="M1" s="80"/>
      <c r="N1" s="69"/>
      <c r="O1" s="75">
        <f>IF(E1="","",VLOOKUP(E1,$I$5:$K$87,3,FALSE))</f>
      </c>
      <c r="P1" s="76"/>
      <c r="Q1" s="76"/>
      <c r="R1" s="76"/>
    </row>
    <row r="2" spans="2:15" ht="16.5" customHeight="1"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88.5" customHeight="1" thickBot="1">
      <c r="B3" s="15" t="s">
        <v>10</v>
      </c>
      <c r="C3" s="5"/>
      <c r="D3" s="6"/>
      <c r="E3" s="6"/>
      <c r="F3" s="6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28.5" customHeight="1">
      <c r="A4" s="16"/>
      <c r="B4" s="20" t="s">
        <v>0</v>
      </c>
      <c r="C4" s="42" t="s">
        <v>1</v>
      </c>
      <c r="D4" s="42" t="s">
        <v>2</v>
      </c>
      <c r="E4" s="43" t="s">
        <v>9</v>
      </c>
      <c r="F4" s="44" t="s">
        <v>8</v>
      </c>
      <c r="G4" s="45" t="s">
        <v>215</v>
      </c>
      <c r="H4" s="46" t="s">
        <v>213</v>
      </c>
      <c r="I4" s="62" t="s">
        <v>13</v>
      </c>
      <c r="J4" s="48" t="s">
        <v>11</v>
      </c>
      <c r="K4" s="46" t="s">
        <v>214</v>
      </c>
      <c r="L4" s="47" t="s">
        <v>13</v>
      </c>
      <c r="M4" s="48" t="s">
        <v>12</v>
      </c>
      <c r="N4" s="59"/>
      <c r="O4" s="49" t="s">
        <v>3</v>
      </c>
    </row>
    <row r="5" spans="1:17" s="4" customFormat="1" ht="12" customHeight="1">
      <c r="A5" s="17" t="e">
        <f>IF(B5=#REF!,1,IF(B5=#REF!,2,IF(B5=#REF!,3,IF(B5=#REF!,4,IF(B5=#REF!,5,IF(B5=#REF!,6,IF(B5=#REF!,7,"")))))))</f>
        <v>#REF!</v>
      </c>
      <c r="B5" s="21"/>
      <c r="C5" s="10"/>
      <c r="D5" s="11"/>
      <c r="E5" s="71"/>
      <c r="F5" s="12"/>
      <c r="G5" s="22"/>
      <c r="H5" s="39"/>
      <c r="I5" s="67">
        <f>IF(H5="","",VLOOKUP(H5,$B$46:$C$80,2,FALSE))</f>
      </c>
      <c r="J5" s="65"/>
      <c r="K5" s="39"/>
      <c r="L5" s="67">
        <f>IF(K5="","",VLOOKUP(K5,$B$46:$C$80,2,FALSE))</f>
      </c>
      <c r="M5" s="65"/>
      <c r="N5" s="57">
        <f>IF(C5="","",AVERAGE(J5,M5,#REF!))</f>
      </c>
      <c r="O5" s="60">
        <f>IF(N5="","",_XLL.ARRONDI.AU.MULTIPLE(N5,0.5))</f>
      </c>
      <c r="Q5" s="1"/>
    </row>
    <row r="6" spans="1:17" s="4" customFormat="1" ht="12" customHeight="1">
      <c r="A6" s="18" t="e">
        <f>IF(B6=#REF!,1,IF(B6=#REF!,2,IF(B6=#REF!,3,IF(B6=#REF!,4,IF(B6=#REF!,5,IF(B6=#REF!,6,IF(B6=#REF!,7,"")))))))</f>
        <v>#REF!</v>
      </c>
      <c r="B6" s="23"/>
      <c r="C6" s="8"/>
      <c r="D6" s="9"/>
      <c r="E6" s="72"/>
      <c r="F6" s="12"/>
      <c r="G6" s="22"/>
      <c r="H6" s="39"/>
      <c r="I6" s="67">
        <f aca="true" t="shared" si="0" ref="I6:I34">IF(H6="","",VLOOKUP(H6,$B$46:$C$80,2,FALSE))</f>
      </c>
      <c r="J6" s="65"/>
      <c r="K6" s="39"/>
      <c r="L6" s="67">
        <f aca="true" t="shared" si="1" ref="L6:L34">IF(K6="","",VLOOKUP(K6,$B$46:$C$80,2,FALSE))</f>
      </c>
      <c r="M6" s="65"/>
      <c r="N6" s="57">
        <f>IF(C6="","",AVERAGE(J6,M6,#REF!))</f>
      </c>
      <c r="O6" s="60">
        <f aca="true" t="shared" si="2" ref="O6:O34">IF(N6="","",_XLL.ARRONDI.AU.MULTIPLE(N6,0.5))</f>
      </c>
      <c r="Q6" s="1"/>
    </row>
    <row r="7" spans="1:19" ht="12" customHeight="1">
      <c r="A7" s="19" t="e">
        <f>IF(B7=#REF!,1,IF(B7=#REF!,2,IF(B7=#REF!,3,IF(B7=#REF!,4,IF(B7=#REF!,5,IF(B7=#REF!,6,IF(B7=#REF!,7,"")))))))</f>
        <v>#REF!</v>
      </c>
      <c r="B7" s="24"/>
      <c r="C7" s="8"/>
      <c r="D7" s="9"/>
      <c r="E7" s="73"/>
      <c r="F7" s="12"/>
      <c r="G7" s="22"/>
      <c r="H7" s="39"/>
      <c r="I7" s="67">
        <f t="shared" si="0"/>
      </c>
      <c r="J7" s="65"/>
      <c r="K7" s="39"/>
      <c r="L7" s="67">
        <f t="shared" si="1"/>
      </c>
      <c r="M7" s="65"/>
      <c r="N7" s="57">
        <f>IF(C7="","",AVERAGE(J7,M7,#REF!))</f>
      </c>
      <c r="O7" s="60">
        <f t="shared" si="2"/>
      </c>
      <c r="R7" s="4"/>
      <c r="S7" s="4"/>
    </row>
    <row r="8" spans="1:19" ht="12" customHeight="1">
      <c r="A8" s="19" t="e">
        <f>IF(B8=#REF!,1,IF(B8=#REF!,2,IF(B8=#REF!,3,IF(B8=#REF!,4,IF(B8=#REF!,5,IF(B8=#REF!,6,IF(B8=#REF!,7,"")))))))</f>
        <v>#REF!</v>
      </c>
      <c r="B8" s="24"/>
      <c r="C8" s="8"/>
      <c r="D8" s="9"/>
      <c r="E8" s="73"/>
      <c r="F8" s="12"/>
      <c r="G8" s="22"/>
      <c r="H8" s="39"/>
      <c r="I8" s="67">
        <f t="shared" si="0"/>
      </c>
      <c r="J8" s="65"/>
      <c r="K8" s="39"/>
      <c r="L8" s="67">
        <f t="shared" si="1"/>
      </c>
      <c r="M8" s="65"/>
      <c r="N8" s="57">
        <f>IF(C8="","",AVERAGE(J8,M8,#REF!))</f>
      </c>
      <c r="O8" s="60">
        <f t="shared" si="2"/>
      </c>
      <c r="R8" s="4"/>
      <c r="S8" s="4"/>
    </row>
    <row r="9" spans="1:19" ht="12" customHeight="1">
      <c r="A9" s="19" t="e">
        <f>IF(B9=#REF!,1,IF(B9=#REF!,2,IF(B9=#REF!,3,IF(B9=#REF!,4,IF(B9=#REF!,5,IF(B9=#REF!,6,IF(B9=#REF!,7,"")))))))</f>
        <v>#REF!</v>
      </c>
      <c r="B9" s="24"/>
      <c r="C9" s="8"/>
      <c r="D9" s="9"/>
      <c r="E9" s="73"/>
      <c r="F9" s="12"/>
      <c r="G9" s="22"/>
      <c r="H9" s="39"/>
      <c r="I9" s="67">
        <f t="shared" si="0"/>
      </c>
      <c r="J9" s="65"/>
      <c r="K9" s="39"/>
      <c r="L9" s="67">
        <f t="shared" si="1"/>
      </c>
      <c r="M9" s="65"/>
      <c r="N9" s="57">
        <f>IF(C9="","",AVERAGE(J9,M9,#REF!))</f>
      </c>
      <c r="O9" s="60">
        <f t="shared" si="2"/>
      </c>
      <c r="R9" s="4"/>
      <c r="S9" s="4"/>
    </row>
    <row r="10" spans="1:19" ht="12" customHeight="1">
      <c r="A10" s="19" t="e">
        <f>IF(B10=#REF!,1,IF(B10=#REF!,2,IF(B10=#REF!,3,IF(B10=#REF!,4,IF(B10=#REF!,5,IF(B10=#REF!,6,IF(B10=#REF!,7,"")))))))</f>
        <v>#REF!</v>
      </c>
      <c r="B10" s="24"/>
      <c r="C10" s="8"/>
      <c r="D10" s="9"/>
      <c r="E10" s="73"/>
      <c r="F10" s="12"/>
      <c r="G10" s="22"/>
      <c r="H10" s="39"/>
      <c r="I10" s="67">
        <f t="shared" si="0"/>
      </c>
      <c r="J10" s="65"/>
      <c r="K10" s="39"/>
      <c r="L10" s="67">
        <f t="shared" si="1"/>
      </c>
      <c r="M10" s="65"/>
      <c r="N10" s="57">
        <f>IF(C10="","",AVERAGE(J10,M10,#REF!))</f>
      </c>
      <c r="O10" s="60">
        <f t="shared" si="2"/>
      </c>
      <c r="R10" s="4"/>
      <c r="S10" s="4"/>
    </row>
    <row r="11" spans="1:19" ht="12" customHeight="1">
      <c r="A11" s="19" t="e">
        <f>IF(B11=#REF!,1,IF(B11=#REF!,2,IF(B11=#REF!,3,IF(B11=#REF!,4,IF(B11=#REF!,5,IF(B11=#REF!,6,IF(B11=#REF!,7,"")))))))</f>
        <v>#REF!</v>
      </c>
      <c r="B11" s="24"/>
      <c r="C11" s="8"/>
      <c r="D11" s="9"/>
      <c r="E11" s="73"/>
      <c r="F11" s="12"/>
      <c r="G11" s="22"/>
      <c r="H11" s="39"/>
      <c r="I11" s="67">
        <f t="shared" si="0"/>
      </c>
      <c r="J11" s="65"/>
      <c r="K11" s="39"/>
      <c r="L11" s="67">
        <f t="shared" si="1"/>
      </c>
      <c r="M11" s="65"/>
      <c r="N11" s="57">
        <f>IF(C11="","",AVERAGE(J11,M11,#REF!))</f>
      </c>
      <c r="O11" s="60">
        <f t="shared" si="2"/>
      </c>
      <c r="R11" s="4"/>
      <c r="S11" s="4"/>
    </row>
    <row r="12" spans="1:19" ht="12" customHeight="1">
      <c r="A12" s="19" t="e">
        <f>IF(B12=#REF!,1,IF(B12=#REF!,2,IF(B12=#REF!,3,IF(B12=#REF!,4,IF(B12=#REF!,5,IF(B12=#REF!,6,IF(B12=#REF!,7,"")))))))</f>
        <v>#REF!</v>
      </c>
      <c r="B12" s="24"/>
      <c r="C12" s="8"/>
      <c r="D12" s="9"/>
      <c r="E12" s="73"/>
      <c r="F12" s="12"/>
      <c r="G12" s="22"/>
      <c r="H12" s="39"/>
      <c r="I12" s="67">
        <f t="shared" si="0"/>
      </c>
      <c r="J12" s="65"/>
      <c r="K12" s="39"/>
      <c r="L12" s="67">
        <f t="shared" si="1"/>
      </c>
      <c r="M12" s="65"/>
      <c r="N12" s="57">
        <f>IF(C12="","",AVERAGE(J12,M12,#REF!))</f>
      </c>
      <c r="O12" s="60">
        <f t="shared" si="2"/>
      </c>
      <c r="R12" s="4"/>
      <c r="S12" s="4"/>
    </row>
    <row r="13" spans="1:19" ht="12" customHeight="1">
      <c r="A13" s="19" t="e">
        <f>IF(B13=#REF!,1,IF(B13=#REF!,2,IF(B13=#REF!,3,IF(B13=#REF!,4,IF(B13=#REF!,5,IF(B13=#REF!,6,IF(B13=#REF!,7,"")))))))</f>
        <v>#REF!</v>
      </c>
      <c r="B13" s="24"/>
      <c r="C13" s="8"/>
      <c r="D13" s="9"/>
      <c r="E13" s="73"/>
      <c r="F13" s="12"/>
      <c r="G13" s="22"/>
      <c r="H13" s="39"/>
      <c r="I13" s="67">
        <f t="shared" si="0"/>
      </c>
      <c r="J13" s="65"/>
      <c r="K13" s="39"/>
      <c r="L13" s="67">
        <f t="shared" si="1"/>
      </c>
      <c r="M13" s="65"/>
      <c r="N13" s="57">
        <f>IF(C13="","",AVERAGE(J13,M13,#REF!))</f>
      </c>
      <c r="O13" s="60">
        <f t="shared" si="2"/>
      </c>
      <c r="R13" s="4"/>
      <c r="S13" s="4"/>
    </row>
    <row r="14" spans="1:19" ht="12" customHeight="1">
      <c r="A14" s="19" t="e">
        <f>IF(B14=#REF!,1,IF(B14=#REF!,2,IF(B14=#REF!,3,IF(B14=#REF!,4,IF(B14=#REF!,5,IF(B14=#REF!,6,IF(B14=#REF!,7,"")))))))</f>
        <v>#REF!</v>
      </c>
      <c r="B14" s="24"/>
      <c r="C14" s="8"/>
      <c r="D14" s="9"/>
      <c r="E14" s="73"/>
      <c r="F14" s="12"/>
      <c r="G14" s="22"/>
      <c r="H14" s="39"/>
      <c r="I14" s="67">
        <f t="shared" si="0"/>
      </c>
      <c r="J14" s="65"/>
      <c r="K14" s="39"/>
      <c r="L14" s="67">
        <f t="shared" si="1"/>
      </c>
      <c r="M14" s="65"/>
      <c r="N14" s="57">
        <f>IF(C14="","",AVERAGE(J14,M14,#REF!))</f>
      </c>
      <c r="O14" s="60">
        <f t="shared" si="2"/>
      </c>
      <c r="R14" s="4"/>
      <c r="S14" s="4"/>
    </row>
    <row r="15" spans="1:19" ht="12" customHeight="1">
      <c r="A15" s="19" t="e">
        <f>IF(B15=#REF!,1,IF(B15=#REF!,2,IF(B15=#REF!,3,IF(B15=#REF!,4,IF(B15=#REF!,5,IF(B15=#REF!,6,IF(B15=#REF!,7,"")))))))</f>
        <v>#REF!</v>
      </c>
      <c r="B15" s="24"/>
      <c r="C15" s="8"/>
      <c r="D15" s="9"/>
      <c r="E15" s="73"/>
      <c r="F15" s="12"/>
      <c r="G15" s="22"/>
      <c r="H15" s="39"/>
      <c r="I15" s="67">
        <f t="shared" si="0"/>
      </c>
      <c r="J15" s="65"/>
      <c r="K15" s="39"/>
      <c r="L15" s="67">
        <f t="shared" si="1"/>
      </c>
      <c r="M15" s="65"/>
      <c r="N15" s="57">
        <f>IF(C15="","",AVERAGE(J15,M15,#REF!))</f>
      </c>
      <c r="O15" s="60">
        <f t="shared" si="2"/>
      </c>
      <c r="R15" s="4"/>
      <c r="S15" s="4"/>
    </row>
    <row r="16" spans="1:19" ht="12" customHeight="1">
      <c r="A16" s="19" t="e">
        <f>IF(B16=#REF!,1,IF(B16=#REF!,2,IF(B16=#REF!,3,IF(B16=#REF!,4,IF(B16=#REF!,5,IF(B16=#REF!,6,IF(B16=#REF!,7,"")))))))</f>
        <v>#REF!</v>
      </c>
      <c r="B16" s="24"/>
      <c r="C16" s="8"/>
      <c r="D16" s="9"/>
      <c r="E16" s="73"/>
      <c r="F16" s="12"/>
      <c r="G16" s="22"/>
      <c r="H16" s="39"/>
      <c r="I16" s="67">
        <f t="shared" si="0"/>
      </c>
      <c r="J16" s="65"/>
      <c r="K16" s="39"/>
      <c r="L16" s="67">
        <f t="shared" si="1"/>
      </c>
      <c r="M16" s="65"/>
      <c r="N16" s="57">
        <f>IF(C16="","",AVERAGE(J16,M16,#REF!))</f>
      </c>
      <c r="O16" s="60">
        <f t="shared" si="2"/>
      </c>
      <c r="R16" s="4"/>
      <c r="S16" s="4"/>
    </row>
    <row r="17" spans="1:19" ht="12" customHeight="1">
      <c r="A17" s="19" t="e">
        <f>IF(B17=#REF!,1,IF(B17=#REF!,2,IF(B17=#REF!,3,IF(B17=#REF!,4,IF(B17=#REF!,5,IF(B17=#REF!,6,IF(B17=#REF!,7,"")))))))</f>
        <v>#REF!</v>
      </c>
      <c r="B17" s="24"/>
      <c r="C17" s="8"/>
      <c r="D17" s="9"/>
      <c r="E17" s="73"/>
      <c r="F17" s="12"/>
      <c r="G17" s="22"/>
      <c r="H17" s="39"/>
      <c r="I17" s="67">
        <f t="shared" si="0"/>
      </c>
      <c r="J17" s="65"/>
      <c r="K17" s="39"/>
      <c r="L17" s="67">
        <f t="shared" si="1"/>
      </c>
      <c r="M17" s="65"/>
      <c r="N17" s="57">
        <f>IF(C17="","",AVERAGE(J17,M17,#REF!))</f>
      </c>
      <c r="O17" s="60">
        <f t="shared" si="2"/>
      </c>
      <c r="R17" s="4"/>
      <c r="S17" s="4"/>
    </row>
    <row r="18" spans="1:19" ht="12" customHeight="1">
      <c r="A18" s="19" t="e">
        <f>IF(B18=#REF!,1,IF(B18=#REF!,2,IF(B18=#REF!,3,IF(B18=#REF!,4,IF(B18=#REF!,5,IF(B18=#REF!,6,IF(B18=#REF!,7,"")))))))</f>
        <v>#REF!</v>
      </c>
      <c r="B18" s="24"/>
      <c r="C18" s="8"/>
      <c r="D18" s="9"/>
      <c r="E18" s="73"/>
      <c r="F18" s="12"/>
      <c r="G18" s="22"/>
      <c r="H18" s="39"/>
      <c r="I18" s="67">
        <f t="shared" si="0"/>
      </c>
      <c r="J18" s="65"/>
      <c r="K18" s="39"/>
      <c r="L18" s="67">
        <f t="shared" si="1"/>
      </c>
      <c r="M18" s="65"/>
      <c r="N18" s="57">
        <f>IF(C18="","",AVERAGE(J18,M18,#REF!))</f>
      </c>
      <c r="O18" s="60">
        <f t="shared" si="2"/>
      </c>
      <c r="R18" s="4"/>
      <c r="S18" s="4"/>
    </row>
    <row r="19" spans="1:19" ht="12" customHeight="1">
      <c r="A19" s="19" t="e">
        <f>IF(B19=#REF!,1,IF(B19=#REF!,2,IF(B19=#REF!,3,IF(B19=#REF!,4,IF(B19=#REF!,5,IF(B19=#REF!,6,IF(B19=#REF!,7,"")))))))</f>
        <v>#REF!</v>
      </c>
      <c r="B19" s="24"/>
      <c r="C19" s="8"/>
      <c r="D19" s="9"/>
      <c r="E19" s="73"/>
      <c r="F19" s="12"/>
      <c r="G19" s="22"/>
      <c r="H19" s="39"/>
      <c r="I19" s="67">
        <f t="shared" si="0"/>
      </c>
      <c r="J19" s="65"/>
      <c r="K19" s="39"/>
      <c r="L19" s="67">
        <f t="shared" si="1"/>
      </c>
      <c r="M19" s="65"/>
      <c r="N19" s="57">
        <f>IF(C19="","",AVERAGE(J19,M19,#REF!))</f>
      </c>
      <c r="O19" s="60">
        <f t="shared" si="2"/>
      </c>
      <c r="R19" s="4"/>
      <c r="S19" s="4"/>
    </row>
    <row r="20" spans="1:19" ht="12" customHeight="1">
      <c r="A20" s="19" t="e">
        <f>IF(B20=#REF!,1,IF(B20=#REF!,2,IF(B20=#REF!,3,IF(B20=#REF!,4,IF(B20=#REF!,5,IF(B20=#REF!,6,IF(B20=#REF!,7,"")))))))</f>
        <v>#REF!</v>
      </c>
      <c r="B20" s="24"/>
      <c r="C20" s="8"/>
      <c r="D20" s="9"/>
      <c r="E20" s="73"/>
      <c r="F20" s="12"/>
      <c r="G20" s="22"/>
      <c r="H20" s="39"/>
      <c r="I20" s="67">
        <f t="shared" si="0"/>
      </c>
      <c r="J20" s="65"/>
      <c r="K20" s="39"/>
      <c r="L20" s="67">
        <f t="shared" si="1"/>
      </c>
      <c r="M20" s="65"/>
      <c r="N20" s="57">
        <f>IF(C20="","",AVERAGE(J20,M20,#REF!))</f>
      </c>
      <c r="O20" s="60">
        <f t="shared" si="2"/>
      </c>
      <c r="R20" s="4"/>
      <c r="S20" s="4"/>
    </row>
    <row r="21" spans="1:19" ht="12" customHeight="1">
      <c r="A21" s="19"/>
      <c r="B21" s="24"/>
      <c r="C21" s="8"/>
      <c r="D21" s="9"/>
      <c r="E21" s="73"/>
      <c r="F21" s="12"/>
      <c r="G21" s="22"/>
      <c r="H21" s="39"/>
      <c r="I21" s="67">
        <f t="shared" si="0"/>
      </c>
      <c r="J21" s="65"/>
      <c r="K21" s="39"/>
      <c r="L21" s="67">
        <f t="shared" si="1"/>
      </c>
      <c r="M21" s="65"/>
      <c r="N21" s="57">
        <f>IF(C21="","",AVERAGE(J21,M21,#REF!))</f>
      </c>
      <c r="O21" s="60">
        <f t="shared" si="2"/>
      </c>
      <c r="R21" s="4"/>
      <c r="S21" s="4"/>
    </row>
    <row r="22" spans="1:19" ht="12" customHeight="1">
      <c r="A22" s="19"/>
      <c r="B22" s="24"/>
      <c r="C22" s="8"/>
      <c r="D22" s="9"/>
      <c r="E22" s="73"/>
      <c r="F22" s="12"/>
      <c r="G22" s="22"/>
      <c r="H22" s="39"/>
      <c r="I22" s="67">
        <f t="shared" si="0"/>
      </c>
      <c r="J22" s="65"/>
      <c r="K22" s="39"/>
      <c r="L22" s="67">
        <f t="shared" si="1"/>
      </c>
      <c r="M22" s="65"/>
      <c r="N22" s="57">
        <f>IF(C22="","",AVERAGE(J22,M22,#REF!))</f>
      </c>
      <c r="O22" s="60">
        <f t="shared" si="2"/>
      </c>
      <c r="R22" s="4"/>
      <c r="S22" s="4"/>
    </row>
    <row r="23" spans="1:19" ht="12" customHeight="1">
      <c r="A23" s="19"/>
      <c r="B23" s="24"/>
      <c r="C23" s="8"/>
      <c r="D23" s="9"/>
      <c r="E23" s="73"/>
      <c r="F23" s="12"/>
      <c r="G23" s="22"/>
      <c r="H23" s="39"/>
      <c r="I23" s="67">
        <f t="shared" si="0"/>
      </c>
      <c r="J23" s="65"/>
      <c r="K23" s="39"/>
      <c r="L23" s="67">
        <f t="shared" si="1"/>
      </c>
      <c r="M23" s="65"/>
      <c r="N23" s="57">
        <f>IF(C23="","",AVERAGE(J23,M23,#REF!))</f>
      </c>
      <c r="O23" s="60">
        <f t="shared" si="2"/>
      </c>
      <c r="R23" s="4"/>
      <c r="S23" s="4"/>
    </row>
    <row r="24" spans="1:19" ht="12" customHeight="1">
      <c r="A24" s="19"/>
      <c r="B24" s="24"/>
      <c r="C24" s="8"/>
      <c r="D24" s="9"/>
      <c r="E24" s="73"/>
      <c r="F24" s="12"/>
      <c r="G24" s="22"/>
      <c r="H24" s="39"/>
      <c r="I24" s="67">
        <f t="shared" si="0"/>
      </c>
      <c r="J24" s="65"/>
      <c r="K24" s="39"/>
      <c r="L24" s="67">
        <f t="shared" si="1"/>
      </c>
      <c r="M24" s="65"/>
      <c r="N24" s="57">
        <f>IF(C24="","",AVERAGE(J24,M24,#REF!))</f>
      </c>
      <c r="O24" s="60">
        <f t="shared" si="2"/>
      </c>
      <c r="R24" s="4"/>
      <c r="S24" s="4"/>
    </row>
    <row r="25" spans="1:19" ht="12" customHeight="1">
      <c r="A25" s="19"/>
      <c r="B25" s="24"/>
      <c r="C25" s="8"/>
      <c r="D25" s="9"/>
      <c r="E25" s="73"/>
      <c r="F25" s="12"/>
      <c r="G25" s="22"/>
      <c r="H25" s="39"/>
      <c r="I25" s="67">
        <f t="shared" si="0"/>
      </c>
      <c r="J25" s="65"/>
      <c r="K25" s="39"/>
      <c r="L25" s="67">
        <f t="shared" si="1"/>
      </c>
      <c r="M25" s="65"/>
      <c r="N25" s="57">
        <f>IF(C25="","",AVERAGE(J25,M25,#REF!))</f>
      </c>
      <c r="O25" s="60">
        <f t="shared" si="2"/>
      </c>
      <c r="R25" s="4"/>
      <c r="S25" s="4"/>
    </row>
    <row r="26" spans="1:19" ht="12" customHeight="1">
      <c r="A26" s="19"/>
      <c r="B26" s="24"/>
      <c r="C26" s="8"/>
      <c r="D26" s="9"/>
      <c r="E26" s="73"/>
      <c r="F26" s="12"/>
      <c r="G26" s="22"/>
      <c r="H26" s="39"/>
      <c r="I26" s="67">
        <f t="shared" si="0"/>
      </c>
      <c r="J26" s="65"/>
      <c r="K26" s="39"/>
      <c r="L26" s="67">
        <f t="shared" si="1"/>
      </c>
      <c r="M26" s="65"/>
      <c r="N26" s="57">
        <f>IF(C26="","",AVERAGE(J26,M26,#REF!))</f>
      </c>
      <c r="O26" s="60">
        <f t="shared" si="2"/>
      </c>
      <c r="R26" s="4"/>
      <c r="S26" s="4"/>
    </row>
    <row r="27" spans="1:19" ht="12" customHeight="1">
      <c r="A27" s="19"/>
      <c r="B27" s="24"/>
      <c r="C27" s="8"/>
      <c r="D27" s="9"/>
      <c r="E27" s="73"/>
      <c r="F27" s="12"/>
      <c r="G27" s="22"/>
      <c r="H27" s="39"/>
      <c r="I27" s="67">
        <f t="shared" si="0"/>
      </c>
      <c r="J27" s="65"/>
      <c r="K27" s="39"/>
      <c r="L27" s="67">
        <f t="shared" si="1"/>
      </c>
      <c r="M27" s="65"/>
      <c r="N27" s="57">
        <f>IF(C27="","",AVERAGE(J27,M27,#REF!))</f>
      </c>
      <c r="O27" s="60">
        <f t="shared" si="2"/>
      </c>
      <c r="R27" s="4"/>
      <c r="S27" s="4"/>
    </row>
    <row r="28" spans="1:19" ht="12" customHeight="1">
      <c r="A28" s="19"/>
      <c r="B28" s="24"/>
      <c r="C28" s="8"/>
      <c r="D28" s="9"/>
      <c r="E28" s="73"/>
      <c r="F28" s="12"/>
      <c r="G28" s="22"/>
      <c r="H28" s="39"/>
      <c r="I28" s="67">
        <f t="shared" si="0"/>
      </c>
      <c r="J28" s="65"/>
      <c r="K28" s="39"/>
      <c r="L28" s="67">
        <f t="shared" si="1"/>
      </c>
      <c r="M28" s="65"/>
      <c r="N28" s="57">
        <f>IF(C28="","",AVERAGE(J28,M28,#REF!))</f>
      </c>
      <c r="O28" s="60">
        <f t="shared" si="2"/>
      </c>
      <c r="R28" s="4"/>
      <c r="S28" s="4"/>
    </row>
    <row r="29" spans="1:19" ht="12" customHeight="1">
      <c r="A29" s="19"/>
      <c r="B29" s="24"/>
      <c r="C29" s="8"/>
      <c r="D29" s="9"/>
      <c r="E29" s="73"/>
      <c r="F29" s="12"/>
      <c r="G29" s="22"/>
      <c r="H29" s="39"/>
      <c r="I29" s="67">
        <f t="shared" si="0"/>
      </c>
      <c r="J29" s="65"/>
      <c r="K29" s="39"/>
      <c r="L29" s="67">
        <f t="shared" si="1"/>
      </c>
      <c r="M29" s="65"/>
      <c r="N29" s="57">
        <f>IF(C29="","",AVERAGE(J29,M29,#REF!))</f>
      </c>
      <c r="O29" s="60">
        <f t="shared" si="2"/>
      </c>
      <c r="R29" s="4"/>
      <c r="S29" s="4"/>
    </row>
    <row r="30" spans="1:19" ht="12" customHeight="1">
      <c r="A30" s="19"/>
      <c r="B30" s="24"/>
      <c r="C30" s="8"/>
      <c r="D30" s="9"/>
      <c r="E30" s="73"/>
      <c r="F30" s="12"/>
      <c r="G30" s="22"/>
      <c r="H30" s="39"/>
      <c r="I30" s="67">
        <f t="shared" si="0"/>
      </c>
      <c r="J30" s="65"/>
      <c r="K30" s="39"/>
      <c r="L30" s="67">
        <f t="shared" si="1"/>
      </c>
      <c r="M30" s="65"/>
      <c r="N30" s="57">
        <f>IF(C30="","",AVERAGE(J30,M30,#REF!))</f>
      </c>
      <c r="O30" s="60">
        <f t="shared" si="2"/>
      </c>
      <c r="R30" s="4"/>
      <c r="S30" s="4"/>
    </row>
    <row r="31" spans="1:19" ht="12" customHeight="1">
      <c r="A31" s="19"/>
      <c r="B31" s="24"/>
      <c r="C31" s="8"/>
      <c r="D31" s="9"/>
      <c r="E31" s="73"/>
      <c r="F31" s="12"/>
      <c r="G31" s="22"/>
      <c r="H31" s="39"/>
      <c r="I31" s="67">
        <f t="shared" si="0"/>
      </c>
      <c r="J31" s="65"/>
      <c r="K31" s="39"/>
      <c r="L31" s="67">
        <f t="shared" si="1"/>
      </c>
      <c r="M31" s="65"/>
      <c r="N31" s="57">
        <f>IF(C31="","",AVERAGE(J31,M31,#REF!))</f>
      </c>
      <c r="O31" s="60">
        <f t="shared" si="2"/>
      </c>
      <c r="R31" s="4"/>
      <c r="S31" s="4"/>
    </row>
    <row r="32" spans="1:19" ht="12" customHeight="1">
      <c r="A32" s="19"/>
      <c r="B32" s="24"/>
      <c r="C32" s="8"/>
      <c r="D32" s="9"/>
      <c r="E32" s="73"/>
      <c r="F32" s="12"/>
      <c r="G32" s="22"/>
      <c r="H32" s="39"/>
      <c r="I32" s="67">
        <f t="shared" si="0"/>
      </c>
      <c r="J32" s="65"/>
      <c r="K32" s="39"/>
      <c r="L32" s="67">
        <f t="shared" si="1"/>
      </c>
      <c r="M32" s="65"/>
      <c r="N32" s="57">
        <f>IF(C32="","",AVERAGE(J32,M32,#REF!))</f>
      </c>
      <c r="O32" s="60">
        <f t="shared" si="2"/>
      </c>
      <c r="R32" s="4"/>
      <c r="S32" s="4"/>
    </row>
    <row r="33" spans="1:19" ht="12" customHeight="1">
      <c r="A33" s="19"/>
      <c r="B33" s="24"/>
      <c r="C33" s="8"/>
      <c r="D33" s="9"/>
      <c r="E33" s="73"/>
      <c r="F33" s="12"/>
      <c r="G33" s="22"/>
      <c r="H33" s="39"/>
      <c r="I33" s="67">
        <f t="shared" si="0"/>
      </c>
      <c r="J33" s="65"/>
      <c r="K33" s="39"/>
      <c r="L33" s="67">
        <f t="shared" si="1"/>
      </c>
      <c r="M33" s="65"/>
      <c r="N33" s="57">
        <f>IF(C33="","",AVERAGE(J33,M33,#REF!))</f>
      </c>
      <c r="O33" s="60">
        <f t="shared" si="2"/>
      </c>
      <c r="R33" s="4"/>
      <c r="S33" s="4"/>
    </row>
    <row r="34" spans="1:19" ht="12" customHeight="1" thickBot="1">
      <c r="A34" s="19" t="e">
        <f>IF(B34=#REF!,1,IF(B34=#REF!,2,IF(B34=#REF!,3,IF(B34=#REF!,4,IF(B34=#REF!,5,IF(B34=#REF!,6,IF(B34=#REF!,7,"")))))))</f>
        <v>#REF!</v>
      </c>
      <c r="B34" s="25"/>
      <c r="C34" s="26"/>
      <c r="D34" s="27"/>
      <c r="E34" s="74"/>
      <c r="F34" s="28"/>
      <c r="G34" s="29"/>
      <c r="H34" s="40"/>
      <c r="I34" s="68">
        <f t="shared" si="0"/>
      </c>
      <c r="J34" s="66"/>
      <c r="K34" s="40"/>
      <c r="L34" s="68">
        <f t="shared" si="1"/>
      </c>
      <c r="M34" s="66"/>
      <c r="N34" s="58">
        <f>IF(C34="","",AVERAGE(J34,M34,#REF!))</f>
      </c>
      <c r="O34" s="61">
        <f t="shared" si="2"/>
      </c>
      <c r="R34" s="4"/>
      <c r="S34" s="4"/>
    </row>
    <row r="35" spans="1:15" ht="19.5" customHeight="1" thickBot="1">
      <c r="A35" s="14" t="e">
        <f>IF(B35=#REF!,1,IF(B35=#REF!,2,IF(B35=#REF!,3,IF(B35=#REF!,4,IF(B35=#REF!,5,IF(B35=#REF!,6,IF(B35=#REF!,7,"")))))))</f>
        <v>#REF!</v>
      </c>
      <c r="B35" s="78" t="s">
        <v>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41"/>
      <c r="O35" s="70">
        <f>IF(C5="","",AVERAGE(O5:O34))</f>
      </c>
    </row>
    <row r="36" spans="2:15" ht="18" customHeight="1" thickBot="1">
      <c r="B36" s="78" t="s">
        <v>216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O36" s="77"/>
    </row>
    <row r="37" spans="2:15" ht="18" customHeight="1" thickBot="1">
      <c r="B37" s="78" t="s">
        <v>217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O37" s="77"/>
    </row>
    <row r="38" ht="12" customHeight="1"/>
    <row r="39" ht="12" customHeight="1"/>
    <row r="40" ht="12" customHeight="1"/>
    <row r="41" ht="12" customHeight="1"/>
    <row r="43" ht="12.75" hidden="1"/>
    <row r="44" spans="2:13" ht="12.75" hidden="1">
      <c r="B44" s="1" t="str">
        <f>PARAMETRES!A5</f>
        <v>APSA CAP</v>
      </c>
      <c r="E44" s="1" t="str">
        <f>PARAMETRES!D5</f>
        <v>sexe</v>
      </c>
      <c r="F44" s="1" t="str">
        <f>PARAMETRES!E5</f>
        <v>SPECIALITES</v>
      </c>
      <c r="G44" s="1"/>
      <c r="H44" s="1" t="str">
        <f>PARAMETRES!G5</f>
        <v>LISTES ETAB</v>
      </c>
      <c r="I44" s="1"/>
      <c r="J44" s="1"/>
      <c r="K44" s="1"/>
      <c r="L44" s="1"/>
      <c r="M44" s="1"/>
    </row>
    <row r="45" spans="7:13" ht="12.75" hidden="1">
      <c r="G45" s="1"/>
      <c r="H45" s="1"/>
      <c r="I45" s="1"/>
      <c r="J45" s="1"/>
      <c r="K45" s="1"/>
      <c r="L45" s="1"/>
      <c r="M45" s="1"/>
    </row>
    <row r="46" spans="2:13" ht="12.75" hidden="1">
      <c r="B46" s="1" t="str">
        <f>PARAMETRES!A7</f>
        <v>Demi-fond</v>
      </c>
      <c r="C46" s="1" t="str">
        <f>PARAMETRES!B7</f>
        <v>CP1</v>
      </c>
      <c r="D46" s="1" t="str">
        <f>PARAMETRES!C7</f>
        <v>N</v>
      </c>
      <c r="E46" s="1" t="str">
        <f>PARAMETRES!D7</f>
        <v>M</v>
      </c>
      <c r="F46" s="1" t="str">
        <f>PARAMETRES!E7</f>
        <v>CEB</v>
      </c>
      <c r="G46" s="1"/>
      <c r="H46" s="1" t="str">
        <f>PARAMETRES!G7</f>
        <v>Code RNE</v>
      </c>
      <c r="I46" s="1" t="str">
        <f>PARAMETRES!H7</f>
        <v>Nom établissement</v>
      </c>
      <c r="J46" s="1" t="str">
        <f>PARAMETRES!I7</f>
        <v>Dpt, bassin, ville</v>
      </c>
      <c r="K46" s="1" t="str">
        <f>PARAMETRES!J7</f>
        <v>Cat: public/privé</v>
      </c>
      <c r="L46" s="1"/>
      <c r="M46" s="1"/>
    </row>
    <row r="47" spans="2:13" ht="12.75" hidden="1">
      <c r="B47" s="1" t="str">
        <f>PARAMETRES!A8</f>
        <v>Haies</v>
      </c>
      <c r="C47" s="1" t="str">
        <f>PARAMETRES!B8</f>
        <v>CP1</v>
      </c>
      <c r="D47" s="1" t="str">
        <f>PARAMETRES!C8</f>
        <v>N</v>
      </c>
      <c r="E47" s="1" t="str">
        <f>PARAMETRES!D8</f>
        <v>F</v>
      </c>
      <c r="F47" s="1" t="str">
        <f>PARAMETRES!E8</f>
        <v>AFAT</v>
      </c>
      <c r="G47" s="1"/>
      <c r="H47" s="1" t="str">
        <f>PARAMETRES!G8</f>
        <v>9830004M</v>
      </c>
      <c r="I47" s="1" t="str">
        <f>PARAMETRES!H8</f>
        <v>CLG GEORGES BAUDOUX - NOUMEA</v>
      </c>
      <c r="J47" s="1" t="str">
        <f>PARAMETRES!I8</f>
        <v>PROVINCE SUD</v>
      </c>
      <c r="K47" s="1" t="str">
        <f>PARAMETRES!J8</f>
        <v>Public</v>
      </c>
      <c r="L47" s="1"/>
      <c r="M47" s="1"/>
    </row>
    <row r="48" spans="2:13" ht="12.75" hidden="1">
      <c r="B48" s="1" t="str">
        <f>PARAMETRES!A9</f>
        <v>Javelot</v>
      </c>
      <c r="C48" s="1" t="str">
        <f>PARAMETRES!B9</f>
        <v>CP1</v>
      </c>
      <c r="D48" s="1" t="str">
        <f>PARAMETRES!C9</f>
        <v>N</v>
      </c>
      <c r="F48" s="1" t="str">
        <f>PARAMETRES!E9</f>
        <v>GEPER</v>
      </c>
      <c r="G48" s="1"/>
      <c r="H48" s="1" t="str">
        <f>PARAMETRES!G9</f>
        <v>9830356V</v>
      </c>
      <c r="I48" s="1" t="str">
        <f>PARAMETRES!H9</f>
        <v>CLG DE MAGENTA ET SEGPA - NOUMEA</v>
      </c>
      <c r="J48" s="1" t="str">
        <f>PARAMETRES!I9</f>
        <v>PROVINCE SUD</v>
      </c>
      <c r="K48" s="1" t="str">
        <f>PARAMETRES!J9</f>
        <v>Public</v>
      </c>
      <c r="L48" s="1"/>
      <c r="M48" s="1"/>
    </row>
    <row r="49" spans="2:13" ht="12.75" hidden="1">
      <c r="B49" s="1" t="str">
        <f>PARAMETRES!A10</f>
        <v>Disque</v>
      </c>
      <c r="C49" s="1" t="str">
        <f>PARAMETRES!B10</f>
        <v>CP1</v>
      </c>
      <c r="D49" s="1" t="str">
        <f>PARAMETRES!C10</f>
        <v>N</v>
      </c>
      <c r="F49" s="1" t="str">
        <f>PARAMETRES!E10</f>
        <v>GEMM</v>
      </c>
      <c r="G49" s="1"/>
      <c r="H49" s="1" t="str">
        <f>PARAMETRES!G10</f>
        <v>9830616C</v>
      </c>
      <c r="I49" s="1" t="str">
        <f>PARAMETRES!H10</f>
        <v>CLG LOUISE MICHEL DE PAITA SUD - PAITA</v>
      </c>
      <c r="J49" s="1" t="str">
        <f>PARAMETRES!I10</f>
        <v>PROVINCE SUD</v>
      </c>
      <c r="K49" s="1" t="str">
        <f>PARAMETRES!J10</f>
        <v>Public</v>
      </c>
      <c r="L49" s="1"/>
      <c r="M49" s="1"/>
    </row>
    <row r="50" spans="2:13" ht="12.75" hidden="1">
      <c r="B50" s="1" t="str">
        <f>PARAMETRES!A11</f>
        <v>Pentabond</v>
      </c>
      <c r="C50" s="1" t="str">
        <f>PARAMETRES!B11</f>
        <v>CP1</v>
      </c>
      <c r="D50" s="1" t="str">
        <f>PARAMETRES!C11</f>
        <v>N</v>
      </c>
      <c r="G50" s="1"/>
      <c r="H50" s="1" t="str">
        <f>PARAMETRES!G11</f>
        <v>9830656W</v>
      </c>
      <c r="I50" s="1" t="str">
        <f>PARAMETRES!H11</f>
        <v>CLG DE PAITA NORD - PAITA</v>
      </c>
      <c r="J50" s="1" t="str">
        <f>PARAMETRES!I11</f>
        <v>PROVINCE SUD</v>
      </c>
      <c r="K50" s="1" t="str">
        <f>PARAMETRES!J11</f>
        <v>Public</v>
      </c>
      <c r="L50" s="1"/>
      <c r="M50" s="1"/>
    </row>
    <row r="51" spans="2:13" ht="12.75" hidden="1">
      <c r="B51" s="1" t="str">
        <f>PARAMETRES!A12</f>
        <v>Relais-vitesse</v>
      </c>
      <c r="C51" s="1" t="str">
        <f>PARAMETRES!B12</f>
        <v>CP1</v>
      </c>
      <c r="D51" s="1" t="str">
        <f>PARAMETRES!C12</f>
        <v>N</v>
      </c>
      <c r="G51" s="1"/>
      <c r="H51" s="1" t="str">
        <f>PARAMETRES!G12</f>
        <v>9830524C</v>
      </c>
      <c r="I51" s="1" t="str">
        <f>PARAMETRES!H12</f>
        <v>CLG DE KAMERE - NOUMEA</v>
      </c>
      <c r="J51" s="1" t="str">
        <f>PARAMETRES!I12</f>
        <v>PROVINCE SUD</v>
      </c>
      <c r="K51" s="1" t="str">
        <f>PARAMETRES!J12</f>
        <v>Public</v>
      </c>
      <c r="L51" s="1"/>
      <c r="M51" s="1"/>
    </row>
    <row r="52" spans="2:13" ht="12.75" hidden="1">
      <c r="B52" s="1" t="str">
        <f>PARAMETRES!A13</f>
        <v>Natation de course</v>
      </c>
      <c r="C52" s="1" t="str">
        <f>PARAMETRES!B13</f>
        <v>CP1</v>
      </c>
      <c r="D52" s="1" t="str">
        <f>PARAMETRES!C13</f>
        <v>N</v>
      </c>
      <c r="G52" s="1"/>
      <c r="H52" s="1" t="str">
        <f>PARAMETRES!G13</f>
        <v>9830277J</v>
      </c>
      <c r="I52" s="1" t="str">
        <f>PARAMETRES!H13</f>
        <v>CLG JEAN MARIOTTI - NOUMEA</v>
      </c>
      <c r="J52" s="1" t="str">
        <f>PARAMETRES!I13</f>
        <v>PROVINCE SUD</v>
      </c>
      <c r="K52" s="1" t="str">
        <f>PARAMETRES!J13</f>
        <v>Public</v>
      </c>
      <c r="L52" s="1"/>
      <c r="M52" s="1"/>
    </row>
    <row r="53" spans="2:13" ht="12.75" hidden="1">
      <c r="B53" s="1" t="str">
        <f>PARAMETRES!A14</f>
        <v>Poids</v>
      </c>
      <c r="C53" s="1" t="str">
        <f>PARAMETRES!B14</f>
        <v>CP1</v>
      </c>
      <c r="D53" s="1" t="str">
        <f>PARAMETRES!C14</f>
        <v>N</v>
      </c>
      <c r="G53" s="1"/>
      <c r="H53" s="1" t="str">
        <f>PARAMETRES!G14</f>
        <v>9830625M</v>
      </c>
      <c r="I53" s="1" t="str">
        <f>PARAMETRES!H14</f>
        <v>CLG PORTES DE FER ET SEGPA - NOUMEA</v>
      </c>
      <c r="J53" s="1" t="str">
        <f>PARAMETRES!I14</f>
        <v>PROVINCE SUD</v>
      </c>
      <c r="K53" s="1" t="str">
        <f>PARAMETRES!J14</f>
        <v>Public</v>
      </c>
      <c r="L53" s="1"/>
      <c r="M53" s="1"/>
    </row>
    <row r="54" spans="2:13" ht="12.75" hidden="1">
      <c r="B54" s="1" t="str">
        <f>PARAMETRES!A15</f>
        <v>Natation sauvetage</v>
      </c>
      <c r="C54" s="1" t="str">
        <f>PARAMETRES!B15</f>
        <v>CP2</v>
      </c>
      <c r="D54" s="1" t="str">
        <f>PARAMETRES!C15</f>
        <v>N</v>
      </c>
      <c r="G54" s="1"/>
      <c r="H54" s="1" t="str">
        <f>PARAMETRES!G15</f>
        <v>9830304N</v>
      </c>
      <c r="I54" s="1" t="str">
        <f>PARAMETRES!H15</f>
        <v>CLG DE RIVIERE SALEE - NOUMEA</v>
      </c>
      <c r="J54" s="1" t="str">
        <f>PARAMETRES!I15</f>
        <v>PROVINCE SUD</v>
      </c>
      <c r="K54" s="1" t="str">
        <f>PARAMETRES!J15</f>
        <v>Public</v>
      </c>
      <c r="L54" s="1"/>
      <c r="M54" s="1"/>
    </row>
    <row r="55" spans="2:13" ht="12.75" hidden="1">
      <c r="B55" s="1" t="str">
        <f>PARAMETRES!A16</f>
        <v>CO</v>
      </c>
      <c r="C55" s="1" t="str">
        <f>PARAMETRES!B16</f>
        <v>CP2</v>
      </c>
      <c r="D55" s="1" t="str">
        <f>PARAMETRES!C16</f>
        <v>N</v>
      </c>
      <c r="G55" s="1"/>
      <c r="H55" s="1" t="str">
        <f>PARAMETRES!G16</f>
        <v>9830649N</v>
      </c>
      <c r="I55" s="1" t="str">
        <f>PARAMETRES!H16</f>
        <v>CLG ALAIN MERMOUD TUBAND - NOUMEA</v>
      </c>
      <c r="J55" s="1" t="str">
        <f>PARAMETRES!I16</f>
        <v>PROVINCE SUD</v>
      </c>
      <c r="K55" s="1" t="str">
        <f>PARAMETRES!J16</f>
        <v>Public</v>
      </c>
      <c r="L55" s="1"/>
      <c r="M55" s="1"/>
    </row>
    <row r="56" spans="2:13" ht="12.75" hidden="1">
      <c r="B56" s="1" t="str">
        <f>PARAMETRES!A17</f>
        <v>Escalade</v>
      </c>
      <c r="C56" s="1" t="str">
        <f>PARAMETRES!B17</f>
        <v>CP2</v>
      </c>
      <c r="D56" s="1" t="str">
        <f>PARAMETRES!C17</f>
        <v>N</v>
      </c>
      <c r="G56" s="1"/>
      <c r="H56" s="1" t="str">
        <f>PARAMETRES!G17</f>
        <v>9830640D</v>
      </c>
      <c r="I56" s="1" t="str">
        <f>PARAMETRES!H17</f>
        <v>CLG EDMEE VARIN AUTEUIL ET SEGPA - NOUMEA</v>
      </c>
      <c r="J56" s="1" t="str">
        <f>PARAMETRES!I17</f>
        <v>PROVINCE SUD</v>
      </c>
      <c r="K56" s="1" t="str">
        <f>PARAMETRES!J17</f>
        <v>Public</v>
      </c>
      <c r="L56" s="1"/>
      <c r="M56" s="1"/>
    </row>
    <row r="57" spans="2:13" ht="12.75" hidden="1">
      <c r="B57" s="1" t="str">
        <f>PARAMETRES!A18</f>
        <v>Aérobic</v>
      </c>
      <c r="C57" s="1" t="str">
        <f>PARAMETRES!B18</f>
        <v>CP3</v>
      </c>
      <c r="D57" s="1" t="str">
        <f>PARAMETRES!C18</f>
        <v>N</v>
      </c>
      <c r="G57" s="1"/>
      <c r="H57" s="1" t="str">
        <f>PARAMETRES!G18</f>
        <v>9830626N</v>
      </c>
      <c r="I57" s="1" t="str">
        <f>PARAMETRES!H18</f>
        <v>CLG JEAN FAYARD - KATIRAMONA</v>
      </c>
      <c r="J57" s="1" t="str">
        <f>PARAMETRES!I18</f>
        <v>PROVINCE SUD</v>
      </c>
      <c r="K57" s="1" t="str">
        <f>PARAMETRES!J18</f>
        <v>Public</v>
      </c>
      <c r="L57" s="1"/>
      <c r="M57" s="1"/>
    </row>
    <row r="58" spans="2:13" ht="12.75" hidden="1">
      <c r="B58" s="1" t="str">
        <f>PARAMETRES!A19</f>
        <v>Acrosport</v>
      </c>
      <c r="C58" s="1" t="str">
        <f>PARAMETRES!B19</f>
        <v>CP3</v>
      </c>
      <c r="D58" s="1" t="str">
        <f>PARAMETRES!C19</f>
        <v>N</v>
      </c>
      <c r="G58" s="1"/>
      <c r="H58" s="1" t="str">
        <f>PARAMETRES!G19</f>
        <v>9830474Y</v>
      </c>
      <c r="I58" s="1" t="str">
        <f>PARAMETRES!H19</f>
        <v>CLG FRANCIS CARCO - KOUTIO</v>
      </c>
      <c r="J58" s="1" t="str">
        <f>PARAMETRES!I19</f>
        <v>PROVINCE SUD</v>
      </c>
      <c r="K58" s="1" t="str">
        <f>PARAMETRES!J19</f>
        <v>Public</v>
      </c>
      <c r="L58" s="1"/>
      <c r="M58" s="1"/>
    </row>
    <row r="59" spans="2:13" ht="12.75" hidden="1">
      <c r="B59" s="1" t="str">
        <f>PARAMETRES!A20</f>
        <v>Gymnastique sportive</v>
      </c>
      <c r="C59" s="1" t="str">
        <f>PARAMETRES!B20</f>
        <v>CP3</v>
      </c>
      <c r="D59" s="1" t="str">
        <f>PARAMETRES!C20</f>
        <v>N</v>
      </c>
      <c r="G59" s="1"/>
      <c r="H59" s="1" t="str">
        <f>PARAMETRES!G20</f>
        <v>9830384A</v>
      </c>
      <c r="I59" s="1" t="str">
        <f>PARAMETRES!H20</f>
        <v>CLG DE BOULARI ET SEGPA</v>
      </c>
      <c r="J59" s="1" t="str">
        <f>PARAMETRES!I20</f>
        <v>PROVINCE SUD</v>
      </c>
      <c r="K59" s="1" t="str">
        <f>PARAMETRES!J20</f>
        <v>Public</v>
      </c>
      <c r="L59" s="1"/>
      <c r="M59" s="1"/>
    </row>
    <row r="60" spans="2:13" ht="12.75" hidden="1">
      <c r="B60" s="1" t="str">
        <f>PARAMETRES!A21</f>
        <v>Arts du cirque</v>
      </c>
      <c r="C60" s="1" t="str">
        <f>PARAMETRES!B21</f>
        <v>CP3</v>
      </c>
      <c r="D60" s="1" t="str">
        <f>PARAMETRES!C21</f>
        <v>N</v>
      </c>
      <c r="G60" s="1"/>
      <c r="H60" s="1" t="str">
        <f>PARAMETRES!G21</f>
        <v>9830538T</v>
      </c>
      <c r="I60" s="1" t="str">
        <f>PARAMETRES!H21</f>
        <v>CLG DE NORMANDIE ET SEGPA</v>
      </c>
      <c r="J60" s="1" t="str">
        <f>PARAMETRES!I21</f>
        <v>PROVINCE SUD</v>
      </c>
      <c r="K60" s="1" t="str">
        <f>PARAMETRES!J21</f>
        <v>Public</v>
      </c>
      <c r="L60" s="1"/>
      <c r="M60" s="1"/>
    </row>
    <row r="61" spans="2:13" ht="12.75" hidden="1">
      <c r="B61" s="1" t="str">
        <f>PARAMETRES!A22</f>
        <v>Danse</v>
      </c>
      <c r="C61" s="1" t="str">
        <f>PARAMETRES!B22</f>
        <v>CP3</v>
      </c>
      <c r="D61" s="1" t="str">
        <f>PARAMETRES!C22</f>
        <v>N</v>
      </c>
      <c r="G61" s="1"/>
      <c r="H61" s="1" t="str">
        <f>PARAMETRES!G22</f>
        <v>9830624L</v>
      </c>
      <c r="I61" s="1" t="str">
        <f>PARAMETRES!H22</f>
        <v>CLG DE PLUM</v>
      </c>
      <c r="J61" s="1" t="str">
        <f>PARAMETRES!I22</f>
        <v>PROVINCE SUD</v>
      </c>
      <c r="K61" s="1" t="str">
        <f>PARAMETRES!J22</f>
        <v>Public</v>
      </c>
      <c r="L61" s="1"/>
      <c r="M61" s="1"/>
    </row>
    <row r="62" spans="2:13" ht="12.75" hidden="1">
      <c r="B62" s="1" t="str">
        <f>PARAMETRES!A23</f>
        <v>Basket</v>
      </c>
      <c r="C62" s="1" t="str">
        <f>PARAMETRES!B23</f>
        <v>CP4</v>
      </c>
      <c r="D62" s="1" t="str">
        <f>PARAMETRES!C23</f>
        <v>N</v>
      </c>
      <c r="G62" s="1"/>
      <c r="H62" s="1" t="str">
        <f>PARAMETRES!G23</f>
        <v>9830009T</v>
      </c>
      <c r="I62" s="1" t="str">
        <f>PARAMETRES!H23</f>
        <v>CLG DE LA FOA</v>
      </c>
      <c r="J62" s="1" t="str">
        <f>PARAMETRES!I23</f>
        <v>PROVINCE SUD</v>
      </c>
      <c r="K62" s="1" t="str">
        <f>PARAMETRES!J23</f>
        <v>Public</v>
      </c>
      <c r="L62" s="1"/>
      <c r="M62" s="1"/>
    </row>
    <row r="63" spans="2:13" ht="12.75" hidden="1">
      <c r="B63" s="1" t="str">
        <f>PARAMETRES!A24</f>
        <v>Foot</v>
      </c>
      <c r="C63" s="1" t="str">
        <f>PARAMETRES!B24</f>
        <v>CP4</v>
      </c>
      <c r="D63" s="1" t="str">
        <f>PARAMETRES!C24</f>
        <v>N</v>
      </c>
      <c r="G63" s="1"/>
      <c r="H63" s="1" t="str">
        <f>PARAMETRES!G24</f>
        <v>9830477B</v>
      </c>
      <c r="I63" s="1" t="str">
        <f>PARAMETRES!H24</f>
        <v>CLG DE YATE</v>
      </c>
      <c r="J63" s="1" t="str">
        <f>PARAMETRES!I24</f>
        <v>PROVINCE SUD</v>
      </c>
      <c r="K63" s="1" t="str">
        <f>PARAMETRES!J24</f>
        <v>Public</v>
      </c>
      <c r="L63" s="1"/>
      <c r="M63" s="1"/>
    </row>
    <row r="64" spans="2:13" ht="12.75" hidden="1">
      <c r="B64" s="1" t="str">
        <f>PARAMETRES!A25</f>
        <v>Hand</v>
      </c>
      <c r="C64" s="1" t="str">
        <f>PARAMETRES!B25</f>
        <v>CP4</v>
      </c>
      <c r="D64" s="1" t="str">
        <f>PARAMETRES!C25</f>
        <v>N</v>
      </c>
      <c r="G64" s="1"/>
      <c r="H64" s="1" t="str">
        <f>PARAMETRES!G25</f>
        <v>9830010U</v>
      </c>
      <c r="I64" s="1" t="str">
        <f>PARAMETRES!H25</f>
        <v>CLG LOUIS LEOPOLD DJIET ET SEGPA - BOURAIL</v>
      </c>
      <c r="J64" s="1" t="str">
        <f>PARAMETRES!I25</f>
        <v>PROVINCE SUD</v>
      </c>
      <c r="K64" s="1" t="str">
        <f>PARAMETRES!J25</f>
        <v>Public</v>
      </c>
      <c r="L64" s="1"/>
      <c r="M64" s="1"/>
    </row>
    <row r="65" spans="2:13" ht="12.75" hidden="1">
      <c r="B65" s="1" t="str">
        <f>PARAMETRES!A26</f>
        <v>Rugby</v>
      </c>
      <c r="C65" s="1" t="str">
        <f>PARAMETRES!B26</f>
        <v>CP4</v>
      </c>
      <c r="D65" s="1" t="str">
        <f>PARAMETRES!C26</f>
        <v>N</v>
      </c>
      <c r="G65" s="1"/>
      <c r="H65" s="1" t="str">
        <f>PARAMETRES!G26</f>
        <v>9830355U</v>
      </c>
      <c r="I65" s="1" t="str">
        <f>PARAMETRES!H26</f>
        <v>CLG DE THIO</v>
      </c>
      <c r="J65" s="1" t="str">
        <f>PARAMETRES!I26</f>
        <v>PROVINCE SUD</v>
      </c>
      <c r="K65" s="1" t="str">
        <f>PARAMETRES!J26</f>
        <v>Public</v>
      </c>
      <c r="L65" s="1"/>
      <c r="M65" s="1"/>
    </row>
    <row r="66" spans="2:13" ht="12.75" hidden="1">
      <c r="B66" s="1" t="str">
        <f>PARAMETRES!A27</f>
        <v>Volley</v>
      </c>
      <c r="C66" s="1" t="str">
        <f>PARAMETRES!B27</f>
        <v>CP4</v>
      </c>
      <c r="D66" s="1" t="str">
        <f>PARAMETRES!C27</f>
        <v>N</v>
      </c>
      <c r="G66" s="1"/>
      <c r="H66" s="1" t="str">
        <f>PARAMETRES!G27</f>
        <v>9830493U</v>
      </c>
      <c r="I66" s="1" t="str">
        <f>PARAMETRES!H27</f>
        <v>CLG DE POYA</v>
      </c>
      <c r="J66" s="1" t="str">
        <f>PARAMETRES!I27</f>
        <v>PROVINCE NORD</v>
      </c>
      <c r="K66" s="1" t="str">
        <f>PARAMETRES!J27</f>
        <v>Public</v>
      </c>
      <c r="L66" s="1"/>
      <c r="M66" s="1"/>
    </row>
    <row r="67" spans="2:13" ht="12.75" hidden="1">
      <c r="B67" s="1" t="str">
        <f>PARAMETRES!A28</f>
        <v>Judo</v>
      </c>
      <c r="C67" s="1" t="str">
        <f>PARAMETRES!B28</f>
        <v>CP4</v>
      </c>
      <c r="D67" s="1" t="str">
        <f>PARAMETRES!C28</f>
        <v>N</v>
      </c>
      <c r="G67" s="1"/>
      <c r="H67" s="1" t="str">
        <f>PARAMETRES!G28</f>
        <v>9830278K</v>
      </c>
      <c r="I67" s="1" t="str">
        <f>PARAMETRES!H28</f>
        <v>CLG DE KONE</v>
      </c>
      <c r="J67" s="1" t="str">
        <f>PARAMETRES!I28</f>
        <v>PROVINCE NORD</v>
      </c>
      <c r="K67" s="1" t="str">
        <f>PARAMETRES!J28</f>
        <v>Public</v>
      </c>
      <c r="L67" s="1"/>
      <c r="M67" s="1"/>
    </row>
    <row r="68" spans="2:13" ht="12.75" hidden="1">
      <c r="B68" s="1" t="str">
        <f>PARAMETRES!A29</f>
        <v>Boxe Française</v>
      </c>
      <c r="C68" s="1" t="str">
        <f>PARAMETRES!B29</f>
        <v>CP4</v>
      </c>
      <c r="D68" s="1" t="str">
        <f>PARAMETRES!C29</f>
        <v>N</v>
      </c>
      <c r="G68" s="1"/>
      <c r="H68" s="1" t="str">
        <f>PARAMETRES!G29</f>
        <v>9830007R</v>
      </c>
      <c r="I68" s="1" t="str">
        <f>PARAMETRES!H29</f>
        <v>CLG DE KOUMAC ET SEGPA</v>
      </c>
      <c r="J68" s="1" t="str">
        <f>PARAMETRES!I29</f>
        <v>PROVINCE NORD</v>
      </c>
      <c r="K68" s="1" t="str">
        <f>PARAMETRES!J29</f>
        <v>Public</v>
      </c>
      <c r="L68" s="1"/>
      <c r="M68" s="1"/>
    </row>
    <row r="69" spans="2:13" ht="12.75" hidden="1">
      <c r="B69" s="1" t="str">
        <f>PARAMETRES!A30</f>
        <v>Badminton</v>
      </c>
      <c r="C69" s="1" t="str">
        <f>PARAMETRES!B30</f>
        <v>CP4</v>
      </c>
      <c r="D69" s="1" t="str">
        <f>PARAMETRES!C30</f>
        <v>N</v>
      </c>
      <c r="G69" s="1"/>
      <c r="H69" s="1" t="str">
        <f>PARAMETRES!G30</f>
        <v>9830419N</v>
      </c>
      <c r="I69" s="1" t="str">
        <f>PARAMETRES!H30</f>
        <v>CLG DE CANALA ET SEGPA</v>
      </c>
      <c r="J69" s="1" t="str">
        <f>PARAMETRES!I30</f>
        <v>PROVINCE NORD</v>
      </c>
      <c r="K69" s="1" t="str">
        <f>PARAMETRES!J30</f>
        <v>Public</v>
      </c>
      <c r="L69" s="1"/>
      <c r="M69" s="1"/>
    </row>
    <row r="70" spans="2:13" ht="12.75" hidden="1">
      <c r="B70" s="1" t="str">
        <f>PARAMETRES!A31</f>
        <v>Tennis de table</v>
      </c>
      <c r="C70" s="1" t="str">
        <f>PARAMETRES!B31</f>
        <v>CP4</v>
      </c>
      <c r="D70" s="1" t="str">
        <f>PARAMETRES!C31</f>
        <v>N</v>
      </c>
      <c r="G70" s="1"/>
      <c r="H70" s="1" t="str">
        <f>PARAMETRES!G31</f>
        <v>9830418M</v>
      </c>
      <c r="I70" s="1" t="str">
        <f>PARAMETRES!H31</f>
        <v>CLG DE WANI ET SEGPA  - HOUAILOU</v>
      </c>
      <c r="J70" s="1" t="str">
        <f>PARAMETRES!I31</f>
        <v>PROVINCE NORD</v>
      </c>
      <c r="K70" s="1" t="str">
        <f>PARAMETRES!J31</f>
        <v>Public</v>
      </c>
      <c r="L70" s="1"/>
      <c r="M70" s="1"/>
    </row>
    <row r="71" spans="2:13" ht="12.75" hidden="1">
      <c r="B71" s="1" t="str">
        <f>PARAMETRES!A32</f>
        <v>course en durée</v>
      </c>
      <c r="C71" s="1" t="str">
        <f>PARAMETRES!B32</f>
        <v>CP5</v>
      </c>
      <c r="D71" s="1" t="str">
        <f>PARAMETRES!C32</f>
        <v>N</v>
      </c>
      <c r="G71" s="1"/>
      <c r="H71" s="1" t="str">
        <f>PARAMETRES!G32</f>
        <v>9830008S</v>
      </c>
      <c r="I71" s="1" t="str">
        <f>PARAMETRES!H32</f>
        <v>CLG RAYMOND VAUTHIER ET SEGPA - POINDIMIE</v>
      </c>
      <c r="J71" s="1" t="str">
        <f>PARAMETRES!I32</f>
        <v>PROVINCE NORD</v>
      </c>
      <c r="K71" s="1" t="str">
        <f>PARAMETRES!J32</f>
        <v>Public</v>
      </c>
      <c r="L71" s="1"/>
      <c r="M71" s="1"/>
    </row>
    <row r="72" spans="2:13" ht="12.75" hidden="1">
      <c r="B72" s="1" t="str">
        <f>PARAMETRES!A33</f>
        <v>Musculation</v>
      </c>
      <c r="C72" s="1" t="str">
        <f>PARAMETRES!B33</f>
        <v>CP5</v>
      </c>
      <c r="D72" s="1" t="str">
        <f>PARAMETRES!C33</f>
        <v>N</v>
      </c>
      <c r="G72" s="1"/>
      <c r="H72" s="1" t="str">
        <f>PARAMETRES!G33</f>
        <v>9830522A</v>
      </c>
      <c r="I72" s="1" t="str">
        <f>PARAMETRES!H33</f>
        <v>CLG PAI-KALEONE - HIENGHENE</v>
      </c>
      <c r="J72" s="1" t="str">
        <f>PARAMETRES!I33</f>
        <v>PROVINCE NORD</v>
      </c>
      <c r="K72" s="1" t="str">
        <f>PARAMETRES!J33</f>
        <v>Public</v>
      </c>
      <c r="L72" s="1"/>
      <c r="M72" s="1"/>
    </row>
    <row r="73" spans="2:13" ht="12.75" hidden="1">
      <c r="B73" s="1" t="str">
        <f>PARAMETRES!A34</f>
        <v>Step</v>
      </c>
      <c r="C73" s="1" t="str">
        <f>PARAMETRES!B34</f>
        <v>CP5</v>
      </c>
      <c r="D73" s="1" t="str">
        <f>PARAMETRES!C34</f>
        <v>N</v>
      </c>
      <c r="G73" s="1"/>
      <c r="H73" s="1" t="str">
        <f>PARAMETRES!G34</f>
        <v>9830632V</v>
      </c>
      <c r="I73" s="1" t="str">
        <f>PARAMETRES!H34</f>
        <v>CLG DE OUEGOA</v>
      </c>
      <c r="J73" s="1" t="str">
        <f>PARAMETRES!I34</f>
        <v>PROVINCE NORD</v>
      </c>
      <c r="K73" s="1" t="str">
        <f>PARAMETRES!J34</f>
        <v>Public</v>
      </c>
      <c r="L73" s="1"/>
      <c r="M73" s="1"/>
    </row>
    <row r="74" spans="2:13" ht="12.75" hidden="1">
      <c r="B74" s="1" t="str">
        <f>PARAMETRES!A35</f>
        <v>Va'a</v>
      </c>
      <c r="C74" s="1" t="str">
        <f>PARAMETRES!B35</f>
        <v>CP2</v>
      </c>
      <c r="D74" s="1" t="str">
        <f>PARAMETRES!C35</f>
        <v>A</v>
      </c>
      <c r="G74" s="1"/>
      <c r="H74" s="1" t="str">
        <f>PARAMETRES!G35</f>
        <v>9830357W</v>
      </c>
      <c r="I74" s="1" t="str">
        <f>PARAMETRES!H35</f>
        <v>CLG LAURA BOULA ET SEGPA - WE LIFOU</v>
      </c>
      <c r="J74" s="1" t="str">
        <f>PARAMETRES!I35</f>
        <v>PROVINCE DES ILES</v>
      </c>
      <c r="K74" s="1" t="str">
        <f>PARAMETRES!J35</f>
        <v>Public</v>
      </c>
      <c r="L74" s="1"/>
      <c r="M74" s="1"/>
    </row>
    <row r="75" spans="2:13" ht="12.75" hidden="1">
      <c r="B75" s="1" t="str">
        <f>PARAMETRES!A36</f>
        <v>Planche à voile</v>
      </c>
      <c r="C75" s="1" t="str">
        <f>PARAMETRES!B36</f>
        <v>CP2</v>
      </c>
      <c r="D75" s="1" t="str">
        <f>PARAMETRES!C36</f>
        <v>A</v>
      </c>
      <c r="G75" s="1"/>
      <c r="H75" s="1" t="str">
        <f>PARAMETRES!G36</f>
        <v>9830482G</v>
      </c>
      <c r="I75" s="1" t="str">
        <f>PARAMETRES!H36</f>
        <v>CLG LA ROCHE ET SEGPA - MARE</v>
      </c>
      <c r="J75" s="1" t="str">
        <f>PARAMETRES!I36</f>
        <v>PROVINCE DES ILES</v>
      </c>
      <c r="K75" s="1" t="str">
        <f>PARAMETRES!J36</f>
        <v>Public</v>
      </c>
      <c r="L75" s="1"/>
      <c r="M75" s="1"/>
    </row>
    <row r="76" spans="2:13" ht="12.75" hidden="1">
      <c r="B76" s="1" t="str">
        <f>PARAMETRES!A37</f>
        <v>Kayak</v>
      </c>
      <c r="C76" s="1" t="str">
        <f>PARAMETRES!B37</f>
        <v>CP2</v>
      </c>
      <c r="D76" s="1" t="str">
        <f>PARAMETRES!C37</f>
        <v>A</v>
      </c>
      <c r="G76" s="1"/>
      <c r="H76" s="1" t="str">
        <f>PARAMETRES!G37</f>
        <v>9830414H</v>
      </c>
      <c r="I76" s="1" t="str">
        <f>PARAMETRES!H37</f>
        <v>CLG TADINE - MARE</v>
      </c>
      <c r="J76" s="1" t="str">
        <f>PARAMETRES!I37</f>
        <v>PROVINCE DES ILES</v>
      </c>
      <c r="K76" s="1" t="str">
        <f>PARAMETRES!J37</f>
        <v>Public</v>
      </c>
      <c r="L76" s="1"/>
      <c r="M76" s="1"/>
    </row>
    <row r="77" spans="2:13" ht="12.75" hidden="1">
      <c r="B77" s="1" t="str">
        <f>PARAMETRES!A38</f>
        <v>Tir à l'arc</v>
      </c>
      <c r="C77" s="1" t="str">
        <f>PARAMETRES!B38</f>
        <v>CP1</v>
      </c>
      <c r="D77" s="1" t="str">
        <f>PARAMETRES!C38</f>
        <v>A</v>
      </c>
      <c r="G77" s="1"/>
      <c r="H77" s="1" t="str">
        <f>PARAMETRES!G38</f>
        <v>9830639C</v>
      </c>
      <c r="I77" s="1" t="str">
        <f>PARAMETRES!H38</f>
        <v>CLG OUVEA</v>
      </c>
      <c r="J77" s="1" t="str">
        <f>PARAMETRES!I38</f>
        <v>PROVINCE DES ILES</v>
      </c>
      <c r="K77" s="1" t="str">
        <f>PARAMETRES!J38</f>
        <v>Public</v>
      </c>
      <c r="L77" s="1"/>
      <c r="M77" s="1"/>
    </row>
    <row r="78" spans="2:13" ht="12.75" hidden="1">
      <c r="B78" s="1">
        <f>PARAMETRES!A39</f>
        <v>0</v>
      </c>
      <c r="C78" s="1">
        <f>PARAMETRES!B39</f>
        <v>0</v>
      </c>
      <c r="D78" s="1" t="str">
        <f>PARAMETRES!C39</f>
        <v>A</v>
      </c>
      <c r="G78" s="1"/>
      <c r="H78" s="1" t="str">
        <f>PARAMETRES!G39</f>
        <v>9830419N2</v>
      </c>
      <c r="I78" s="1" t="str">
        <f>PARAMETRES!H39</f>
        <v>GOD KOUAOUA</v>
      </c>
      <c r="J78" s="1" t="str">
        <f>PARAMETRES!I39</f>
        <v>PROVINCE NORD</v>
      </c>
      <c r="K78" s="1" t="str">
        <f>PARAMETRES!J39</f>
        <v>Public</v>
      </c>
      <c r="L78" s="1"/>
      <c r="M78" s="1"/>
    </row>
    <row r="79" spans="2:13" ht="12.75" hidden="1">
      <c r="B79" s="1">
        <f>PARAMETRES!A40</f>
        <v>0</v>
      </c>
      <c r="C79" s="1">
        <f>PARAMETRES!B40</f>
        <v>0</v>
      </c>
      <c r="D79" s="1" t="str">
        <f>PARAMETRES!C40</f>
        <v>A</v>
      </c>
      <c r="G79" s="1"/>
      <c r="H79" s="1" t="str">
        <f>PARAMETRES!G40</f>
        <v>9830516U</v>
      </c>
      <c r="I79" s="1" t="str">
        <f>PARAMETRES!H40</f>
        <v>ALP LA ROCHE MARE</v>
      </c>
      <c r="J79" s="1" t="str">
        <f>PARAMETRES!I40</f>
        <v>PROVINCE DES ILES</v>
      </c>
      <c r="K79" s="1" t="str">
        <f>PARAMETRES!J40</f>
        <v>Public</v>
      </c>
      <c r="L79" s="1"/>
      <c r="M79" s="1"/>
    </row>
    <row r="80" spans="2:13" ht="12.75" hidden="1">
      <c r="B80" s="1">
        <f>PARAMETRES!A41</f>
        <v>0</v>
      </c>
      <c r="C80" s="1">
        <f>PARAMETRES!B41</f>
        <v>0</v>
      </c>
      <c r="D80" s="1" t="str">
        <f>PARAMETRES!C41</f>
        <v>A</v>
      </c>
      <c r="G80" s="1"/>
      <c r="H80" s="1" t="str">
        <f>PARAMETRES!G41</f>
        <v>VANUATU</v>
      </c>
      <c r="I80" s="1" t="str">
        <f>PARAMETRES!H41</f>
        <v>CLG LE CLEZIO VANUATU</v>
      </c>
      <c r="J80" s="1" t="str">
        <f>PARAMETRES!I41</f>
        <v>VANUATU</v>
      </c>
      <c r="K80" s="1" t="str">
        <f>PARAMETRES!J41</f>
        <v>Public</v>
      </c>
      <c r="L80" s="1"/>
      <c r="M80" s="1"/>
    </row>
    <row r="81" spans="7:13" ht="12.75" hidden="1">
      <c r="G81" s="1"/>
      <c r="H81" s="1" t="str">
        <f>PARAMETRES!G42</f>
        <v>9830524C2</v>
      </c>
      <c r="I81" s="1" t="str">
        <f>PARAMETRES!H42</f>
        <v>ALP VALLEE DU TIR</v>
      </c>
      <c r="J81" s="1" t="str">
        <f>PARAMETRES!I42</f>
        <v>PROVINCE SUD</v>
      </c>
      <c r="K81" s="1" t="str">
        <f>PARAMETRES!J42</f>
        <v>Public</v>
      </c>
      <c r="L81" s="1"/>
      <c r="M81" s="1"/>
    </row>
    <row r="82" spans="7:13" ht="12.75" hidden="1">
      <c r="G82" s="1"/>
      <c r="H82" s="1" t="str">
        <f>PARAMETRES!G43</f>
        <v>DDEC1</v>
      </c>
      <c r="I82" s="1" t="str">
        <f>PARAMETRES!H43</f>
        <v>CLG CHAMPAGNAT - NOUMEA</v>
      </c>
      <c r="J82" s="1" t="str">
        <f>PARAMETRES!I43</f>
        <v>PROVINCE SUD</v>
      </c>
      <c r="K82" s="1" t="str">
        <f>PARAMETRES!J43</f>
        <v>Privé</v>
      </c>
      <c r="L82" s="1"/>
      <c r="M82" s="1"/>
    </row>
    <row r="83" spans="7:13" ht="12.75" hidden="1">
      <c r="G83" s="1"/>
      <c r="H83" s="1" t="str">
        <f>PARAMETRES!G44</f>
        <v>DDEC2</v>
      </c>
      <c r="I83" s="1" t="str">
        <f>PARAMETRES!H44</f>
        <v>CLG SAINT JOSEPH DE CLUNY - NOUMEA</v>
      </c>
      <c r="J83" s="1" t="str">
        <f>PARAMETRES!I44</f>
        <v>PROVINCE SUD</v>
      </c>
      <c r="K83" s="1" t="str">
        <f>PARAMETRES!J44</f>
        <v>Privé</v>
      </c>
      <c r="L83" s="1"/>
      <c r="M83" s="1"/>
    </row>
    <row r="84" spans="7:13" ht="12.75" hidden="1">
      <c r="G84" s="1"/>
      <c r="H84" s="1" t="str">
        <f>PARAMETRES!G45</f>
        <v>DDEC3</v>
      </c>
      <c r="I84" s="1" t="str">
        <f>PARAMETRES!H45</f>
        <v>CLG MARIE REINE THABOR - MONT DORE</v>
      </c>
      <c r="J84" s="1" t="str">
        <f>PARAMETRES!I45</f>
        <v>PROVINCE SUD</v>
      </c>
      <c r="K84" s="1" t="str">
        <f>PARAMETRES!J45</f>
        <v>Privé</v>
      </c>
      <c r="L84" s="1"/>
      <c r="M84" s="1"/>
    </row>
    <row r="85" spans="7:13" ht="12.75" hidden="1">
      <c r="G85" s="1"/>
      <c r="H85" s="1" t="str">
        <f>PARAMETRES!G46</f>
        <v>DDEC4</v>
      </c>
      <c r="I85" s="1" t="str">
        <f>PARAMETRES!H46</f>
        <v>CLG SAINTE MARIE - PAITA</v>
      </c>
      <c r="J85" s="1" t="str">
        <f>PARAMETRES!I46</f>
        <v>PROVINCE SUD</v>
      </c>
      <c r="K85" s="1" t="str">
        <f>PARAMETRES!J46</f>
        <v>Privé</v>
      </c>
      <c r="L85" s="1"/>
      <c r="M85" s="1"/>
    </row>
    <row r="86" spans="7:13" ht="12.75" hidden="1">
      <c r="G86" s="1"/>
      <c r="H86" s="1" t="str">
        <f>PARAMETRES!G47</f>
        <v>DDEC5</v>
      </c>
      <c r="I86" s="1" t="str">
        <f>PARAMETRES!H47</f>
        <v>CLG SAINT DOMINIQUE SAVIO - LA FOA</v>
      </c>
      <c r="J86" s="1" t="str">
        <f>PARAMETRES!I47</f>
        <v>PROVINCE SUD</v>
      </c>
      <c r="K86" s="1" t="str">
        <f>PARAMETRES!J47</f>
        <v>Privé</v>
      </c>
      <c r="L86" s="1"/>
      <c r="M86" s="1"/>
    </row>
    <row r="87" spans="7:13" ht="12.75" hidden="1">
      <c r="G87" s="1"/>
      <c r="H87" s="1" t="str">
        <f>PARAMETRES!G48</f>
        <v>DDEC6</v>
      </c>
      <c r="I87" s="1" t="str">
        <f>PARAMETRES!H48</f>
        <v>CLG SACRE CŒUR - BOURAIL</v>
      </c>
      <c r="J87" s="1" t="str">
        <f>PARAMETRES!I48</f>
        <v>PROVINCE SUD</v>
      </c>
      <c r="K87" s="1" t="str">
        <f>PARAMETRES!J48</f>
        <v>Privé</v>
      </c>
      <c r="L87" s="1"/>
      <c r="M87" s="1"/>
    </row>
    <row r="88" spans="7:13" ht="12.75" hidden="1">
      <c r="G88" s="1"/>
      <c r="H88" s="1" t="str">
        <f>PARAMETRES!G49</f>
        <v>DDEC7</v>
      </c>
      <c r="I88" s="1" t="str">
        <f>PARAMETRES!H49</f>
        <v>CLG FRANCIS ROUGE - THIO</v>
      </c>
      <c r="J88" s="1" t="str">
        <f>PARAMETRES!I49</f>
        <v>PROVINCE NORD</v>
      </c>
      <c r="K88" s="1" t="str">
        <f>PARAMETRES!J49</f>
        <v>Privé</v>
      </c>
      <c r="L88" s="1"/>
      <c r="M88" s="1"/>
    </row>
    <row r="89" spans="7:13" ht="12.75" hidden="1">
      <c r="G89" s="1"/>
      <c r="H89" s="1" t="str">
        <f>PARAMETRES!G50</f>
        <v>DDEC8</v>
      </c>
      <c r="I89" s="1" t="str">
        <f>PARAMETRES!H50</f>
        <v>CLG SAINT JOSEPH - VAO ILES DES PINS</v>
      </c>
      <c r="J89" s="1" t="str">
        <f>PARAMETRES!I50</f>
        <v>PROVINCE DES ILES</v>
      </c>
      <c r="K89" s="1" t="str">
        <f>PARAMETRES!J50</f>
        <v>Privé</v>
      </c>
      <c r="L89" s="1"/>
      <c r="M89" s="1"/>
    </row>
    <row r="90" spans="7:13" ht="12.75" hidden="1">
      <c r="G90" s="1"/>
      <c r="H90" s="1" t="str">
        <f>PARAMETRES!G51</f>
        <v>DDEC9</v>
      </c>
      <c r="I90" s="1" t="str">
        <f>PARAMETRES!H51</f>
        <v>CLG GUILLAUME DOUARRE - OUVEA</v>
      </c>
      <c r="J90" s="1" t="str">
        <f>PARAMETRES!I51</f>
        <v>PROVINCE DES ILES</v>
      </c>
      <c r="K90" s="1" t="str">
        <f>PARAMETRES!J51</f>
        <v>Privé</v>
      </c>
      <c r="L90" s="1"/>
      <c r="M90" s="1"/>
    </row>
    <row r="91" spans="7:13" ht="12.75" hidden="1">
      <c r="G91" s="1"/>
      <c r="H91" s="1" t="str">
        <f>PARAMETRES!G52</f>
        <v>DDEC10</v>
      </c>
      <c r="I91" s="1" t="str">
        <f>PARAMETRES!H52</f>
        <v>CLG DE NATHALO - LIFOU</v>
      </c>
      <c r="J91" s="1" t="str">
        <f>PARAMETRES!I52</f>
        <v>PROVINCE DES ILES</v>
      </c>
      <c r="K91" s="1" t="str">
        <f>PARAMETRES!J52</f>
        <v>Privé</v>
      </c>
      <c r="L91" s="1"/>
      <c r="M91" s="1"/>
    </row>
    <row r="92" spans="7:13" ht="12.75" hidden="1">
      <c r="G92" s="1"/>
      <c r="H92" s="1" t="str">
        <f>PARAMETRES!G53</f>
        <v>DDEC11</v>
      </c>
      <c r="I92" s="1" t="str">
        <f>PARAMETRES!H53</f>
        <v>CLG HIPPOLYTE BONOU - POUEBO</v>
      </c>
      <c r="J92" s="1" t="str">
        <f>PARAMETRES!I53</f>
        <v>PROVINCE NORD</v>
      </c>
      <c r="K92" s="1" t="str">
        <f>PARAMETRES!J53</f>
        <v>Privé</v>
      </c>
      <c r="L92" s="1"/>
      <c r="M92" s="1"/>
    </row>
    <row r="93" spans="7:13" ht="12.75" hidden="1">
      <c r="G93" s="1"/>
      <c r="H93" s="1" t="str">
        <f>PARAMETRES!G54</f>
        <v>DDEC12</v>
      </c>
      <c r="I93" s="1" t="str">
        <f>PARAMETRES!H54</f>
        <v>CLG YVES MARIE HILY - PONERIHOUEN</v>
      </c>
      <c r="J93" s="1" t="str">
        <f>PARAMETRES!I54</f>
        <v>PROVINCE NORD</v>
      </c>
      <c r="K93" s="1" t="str">
        <f>PARAMETRES!J54</f>
        <v>Privé</v>
      </c>
      <c r="L93" s="1"/>
      <c r="M93" s="1"/>
    </row>
    <row r="94" spans="7:13" ht="12.75" hidden="1">
      <c r="G94" s="1"/>
      <c r="H94" s="1" t="str">
        <f>PARAMETRES!G55</f>
        <v>DDEC13</v>
      </c>
      <c r="I94" s="1" t="str">
        <f>PARAMETRES!H55</f>
        <v>CLG J.B. VIGOUROUX - POINDIMIE</v>
      </c>
      <c r="J94" s="1" t="str">
        <f>PARAMETRES!I55</f>
        <v>PROVINCE NORD</v>
      </c>
      <c r="K94" s="1" t="str">
        <f>PARAMETRES!J55</f>
        <v>Privé</v>
      </c>
      <c r="L94" s="1"/>
      <c r="M94" s="1"/>
    </row>
    <row r="95" spans="7:13" ht="12.75" hidden="1">
      <c r="G95" s="1"/>
      <c r="H95" s="1" t="str">
        <f>PARAMETRES!G56</f>
        <v>ASEE1</v>
      </c>
      <c r="I95" s="1" t="str">
        <f>PARAMETRES!H56</f>
        <v>CLG BAGANDA - KAALA GOMEN</v>
      </c>
      <c r="J95" s="1" t="str">
        <f>PARAMETRES!I56</f>
        <v>PROVINCE NORD</v>
      </c>
      <c r="K95" s="1" t="str">
        <f>PARAMETRES!J56</f>
        <v>Privé</v>
      </c>
      <c r="L95" s="1"/>
      <c r="M95" s="1"/>
    </row>
    <row r="96" spans="7:13" ht="12.75" hidden="1">
      <c r="G96" s="1"/>
      <c r="H96" s="1" t="str">
        <f>PARAMETRES!G57</f>
        <v>ASEE2</v>
      </c>
      <c r="I96" s="1" t="str">
        <f>PARAMETRES!H57</f>
        <v>CLG BOUAVA KALEBA - POUM</v>
      </c>
      <c r="J96" s="1" t="str">
        <f>PARAMETRES!I57</f>
        <v>PROVINCE NORD</v>
      </c>
      <c r="K96" s="1" t="str">
        <f>PARAMETRES!J57</f>
        <v>Privé</v>
      </c>
      <c r="L96" s="1"/>
      <c r="M96" s="1"/>
    </row>
    <row r="97" spans="7:13" ht="12.75" hidden="1">
      <c r="G97" s="1"/>
      <c r="H97" s="1" t="str">
        <f>PARAMETRES!G58</f>
        <v>ASEE3</v>
      </c>
      <c r="I97" s="1" t="str">
        <f>PARAMETRES!H58</f>
        <v>CLG DO NEVA - HOUAILOU</v>
      </c>
      <c r="J97" s="1" t="str">
        <f>PARAMETRES!I58</f>
        <v>PROVINCE NORD</v>
      </c>
      <c r="K97" s="1" t="str">
        <f>PARAMETRES!J58</f>
        <v>Privé</v>
      </c>
      <c r="L97" s="1"/>
      <c r="M97" s="1"/>
    </row>
    <row r="98" spans="7:13" ht="12.75" hidden="1">
      <c r="G98" s="1"/>
      <c r="H98" s="1" t="str">
        <f>PARAMETRES!G59</f>
        <v>ASEE4</v>
      </c>
      <c r="I98" s="1" t="str">
        <f>PARAMETRES!H59</f>
        <v>CLG GELIMA - CANALA</v>
      </c>
      <c r="J98" s="1" t="str">
        <f>PARAMETRES!I59</f>
        <v>PROVINCE NORD</v>
      </c>
      <c r="K98" s="1" t="str">
        <f>PARAMETRES!J59</f>
        <v>Privé</v>
      </c>
      <c r="L98" s="1"/>
      <c r="M98" s="1"/>
    </row>
    <row r="99" spans="7:13" ht="12.75" hidden="1">
      <c r="G99" s="1"/>
      <c r="H99" s="1" t="str">
        <f>PARAMETRES!G60</f>
        <v>ASEE5</v>
      </c>
      <c r="I99" s="1" t="str">
        <f>PARAMETRES!H60</f>
        <v>CLG EBEN EZA - OUVEA</v>
      </c>
      <c r="J99" s="1" t="str">
        <f>PARAMETRES!I60</f>
        <v>PROVINCE DES ILES</v>
      </c>
      <c r="K99" s="1" t="str">
        <f>PARAMETRES!J60</f>
        <v>Privé</v>
      </c>
      <c r="L99" s="1"/>
      <c r="M99" s="1"/>
    </row>
    <row r="100" spans="7:13" ht="12.75" hidden="1">
      <c r="G100" s="1"/>
      <c r="H100" s="1" t="str">
        <f>PARAMETRES!G61</f>
        <v>ASEE6</v>
      </c>
      <c r="I100" s="1" t="str">
        <f>PARAMETRES!H61</f>
        <v>CLG HAVILA - LIFOU</v>
      </c>
      <c r="J100" s="1" t="str">
        <f>PARAMETRES!I61</f>
        <v>PROVINCE DES ILES</v>
      </c>
      <c r="K100" s="1" t="str">
        <f>PARAMETRES!J61</f>
        <v>Privé</v>
      </c>
      <c r="L100" s="1"/>
      <c r="M100" s="1"/>
    </row>
    <row r="101" spans="7:13" ht="12.75" hidden="1">
      <c r="G101" s="1"/>
      <c r="H101" s="1" t="str">
        <f>PARAMETRES!G62</f>
        <v>ASEE7</v>
      </c>
      <c r="I101" s="1" t="str">
        <f>PARAMETRES!H62</f>
        <v>CLG TAREMEN - MARE</v>
      </c>
      <c r="J101" s="1" t="str">
        <f>PARAMETRES!I62</f>
        <v>PROVINCE DES ILES</v>
      </c>
      <c r="K101" s="1" t="str">
        <f>PARAMETRES!J62</f>
        <v>Privé</v>
      </c>
      <c r="L101" s="1"/>
      <c r="M101" s="1"/>
    </row>
    <row r="102" spans="7:13" ht="12.75" hidden="1">
      <c r="G102" s="1"/>
      <c r="H102" s="1" t="str">
        <f>PARAMETRES!G63</f>
        <v>ASEE8</v>
      </c>
      <c r="I102" s="1" t="str">
        <f>PARAMETRES!H63</f>
        <v>CLG HNAIZIANU - LIFOU</v>
      </c>
      <c r="J102" s="1" t="str">
        <f>PARAMETRES!I63</f>
        <v>PROVINCE DES ILES</v>
      </c>
      <c r="K102" s="1" t="str">
        <f>PARAMETRES!J63</f>
        <v>Privé</v>
      </c>
      <c r="L102" s="1"/>
      <c r="M102" s="1"/>
    </row>
    <row r="103" spans="7:13" ht="12.75" hidden="1">
      <c r="G103" s="1"/>
      <c r="H103" s="1" t="str">
        <f>PARAMETRES!G64</f>
        <v>FELP1</v>
      </c>
      <c r="I103" s="1" t="str">
        <f>PARAMETRES!H64</f>
        <v>CLG NEDIVIN - HOUAILOU</v>
      </c>
      <c r="J103" s="1" t="str">
        <f>PARAMETRES!I64</f>
        <v>PROVINCE NORD</v>
      </c>
      <c r="K103" s="1" t="str">
        <f>PARAMETRES!J64</f>
        <v>Privé</v>
      </c>
      <c r="L103" s="1"/>
      <c r="M103" s="1"/>
    </row>
    <row r="104" spans="7:13" ht="12.75" hidden="1">
      <c r="G104" s="1"/>
      <c r="H104" s="1" t="str">
        <f>PARAMETRES!G65</f>
        <v>FELP2</v>
      </c>
      <c r="I104" s="1" t="str">
        <f>PARAMETRES!H65</f>
        <v>CLG DE MOU - PONERIHOUEN</v>
      </c>
      <c r="J104" s="1" t="str">
        <f>PARAMETRES!I65</f>
        <v>PROVINCE NORD</v>
      </c>
      <c r="K104" s="1" t="str">
        <f>PARAMETRES!J65</f>
        <v>Privé</v>
      </c>
      <c r="L104" s="1"/>
      <c r="M104" s="1"/>
    </row>
    <row r="105" spans="7:13" ht="12.75" hidden="1">
      <c r="G105" s="1"/>
      <c r="H105" s="1" t="str">
        <f>PARAMETRES!G66</f>
        <v>FELP3</v>
      </c>
      <c r="I105" s="1" t="str">
        <f>PARAMETRES!H66</f>
        <v>CLG TIETA - VOH</v>
      </c>
      <c r="J105" s="1" t="str">
        <f>PARAMETRES!I66</f>
        <v>PROVINCE NORD</v>
      </c>
      <c r="K105" s="1" t="str">
        <f>PARAMETRES!J66</f>
        <v>Privé</v>
      </c>
      <c r="L105" s="1"/>
      <c r="M105" s="1"/>
    </row>
    <row r="106" spans="7:13" ht="12.75" hidden="1">
      <c r="G106" s="1"/>
      <c r="H106" s="1" t="str">
        <f>PARAMETRES!G67</f>
        <v>Hcontrat</v>
      </c>
      <c r="I106" s="1" t="str">
        <f>PARAMETRES!H67</f>
        <v>CLG JAMES COOK</v>
      </c>
      <c r="J106" s="1" t="str">
        <f>PARAMETRES!I67</f>
        <v>PROVINCE SUD</v>
      </c>
      <c r="K106" s="1" t="str">
        <f>PARAMETRES!J67</f>
        <v>Privé</v>
      </c>
      <c r="L106" s="1"/>
      <c r="M106" s="1"/>
    </row>
    <row r="107" spans="7:13" ht="12.75" hidden="1">
      <c r="G107" s="1"/>
      <c r="H107" s="1" t="str">
        <f>PARAMETRES!G68</f>
        <v>DDEC14</v>
      </c>
      <c r="I107" s="1" t="str">
        <f>PARAMETRES!H68</f>
        <v>LP JEAN 23 - PAITA</v>
      </c>
      <c r="J107" s="1" t="str">
        <f>PARAMETRES!I68</f>
        <v>PROVINCE SUD</v>
      </c>
      <c r="K107" s="1" t="str">
        <f>PARAMETRES!J68</f>
        <v>Privé</v>
      </c>
      <c r="L107" s="1"/>
      <c r="M107" s="1"/>
    </row>
    <row r="108" spans="7:13" ht="12.75" hidden="1">
      <c r="G108" s="1"/>
      <c r="H108" s="1" t="str">
        <f>PARAMETRES!G69</f>
        <v>ASEE9</v>
      </c>
      <c r="I108" s="1" t="str">
        <f>PARAMETRES!H69</f>
        <v>Lycée agricole DO NEVA</v>
      </c>
      <c r="J108" s="1" t="str">
        <f>PARAMETRES!I69</f>
        <v>PROVINCE NORD</v>
      </c>
      <c r="K108" s="1" t="str">
        <f>PARAMETRES!J69</f>
        <v>Privé</v>
      </c>
      <c r="L108" s="1"/>
      <c r="M108" s="1"/>
    </row>
    <row r="109" spans="7:13" ht="12.75" hidden="1">
      <c r="G109" s="1"/>
      <c r="H109" s="1" t="str">
        <f>PARAMETRES!G70</f>
        <v>DDEC15</v>
      </c>
      <c r="I109" s="1" t="str">
        <f>PARAMETRES!H70</f>
        <v>LP CHAMPAGNAT- PAITA</v>
      </c>
      <c r="J109" s="1" t="str">
        <f>PARAMETRES!I70</f>
        <v>PROVINCE SUD</v>
      </c>
      <c r="K109" s="1" t="str">
        <f>PARAMETRES!J70</f>
        <v>Privé</v>
      </c>
      <c r="L109" s="1"/>
      <c r="M109" s="1"/>
    </row>
    <row r="110" spans="7:13" ht="12.75" hidden="1">
      <c r="G110" s="1"/>
      <c r="H110" s="1">
        <f>PARAMETRES!G71</f>
        <v>0</v>
      </c>
      <c r="I110" s="1" t="str">
        <f>PARAMETRES!H71</f>
        <v>CCI - NOUMEA</v>
      </c>
      <c r="J110" s="1" t="str">
        <f>PARAMETRES!I71</f>
        <v>PROVINCE SUD</v>
      </c>
      <c r="K110" s="1" t="str">
        <f>PARAMETRES!J71</f>
        <v>Privé</v>
      </c>
      <c r="L110" s="1"/>
      <c r="M110" s="1"/>
    </row>
    <row r="111" spans="7:13" ht="12.75" hidden="1">
      <c r="G111" s="1"/>
      <c r="H111" s="1">
        <f>PARAMETRES!G72</f>
        <v>0</v>
      </c>
      <c r="I111" s="1" t="str">
        <f>PARAMETRES!H72</f>
        <v>CMA - NOUMEA</v>
      </c>
      <c r="J111" s="1" t="str">
        <f>PARAMETRES!I72</f>
        <v>PROVINCE SUD</v>
      </c>
      <c r="K111" s="1" t="str">
        <f>PARAMETRES!J72</f>
        <v>Privé</v>
      </c>
      <c r="L111" s="1"/>
      <c r="M111" s="1"/>
    </row>
    <row r="112" spans="7:13" ht="12.75" hidden="1">
      <c r="G112" s="1"/>
      <c r="H112" s="1">
        <f>PARAMETRES!G73</f>
        <v>0</v>
      </c>
      <c r="I112" s="1" t="str">
        <f>PARAMETRES!H73</f>
        <v>LP ST FRANCOIS D'ASSISE - BOURAIL</v>
      </c>
      <c r="J112" s="1" t="str">
        <f>PARAMETRES!I73</f>
        <v>PROVINCE SUD</v>
      </c>
      <c r="K112" s="1" t="str">
        <f>PARAMETRES!J73</f>
        <v>Privé</v>
      </c>
      <c r="L112" s="1"/>
      <c r="M112" s="1"/>
    </row>
    <row r="113" spans="7:13" ht="12.75" hidden="1">
      <c r="G113" s="1"/>
      <c r="H113" s="1">
        <f>PARAMETRES!G74</f>
        <v>0</v>
      </c>
      <c r="I113" s="1" t="str">
        <f>PARAMETRES!H74</f>
        <v>LP RIVAT - POUEBO</v>
      </c>
      <c r="J113" s="1" t="str">
        <f>PARAMETRES!I74</f>
        <v>PROVINCE NORD</v>
      </c>
      <c r="K113" s="1" t="str">
        <f>PARAMETRES!J74</f>
        <v>Public</v>
      </c>
      <c r="L113" s="1"/>
      <c r="M113" s="1"/>
    </row>
    <row r="114" spans="7:13" ht="12.75" hidden="1">
      <c r="G114" s="1"/>
      <c r="H114" s="1">
        <f>PARAMETRES!G75</f>
        <v>0</v>
      </c>
      <c r="I114" s="1" t="str">
        <f>PARAMETRES!H75</f>
        <v>LP ST JOSEPH DE CLUNY - NOUMEA</v>
      </c>
      <c r="J114" s="1" t="str">
        <f>PARAMETRES!I75</f>
        <v>PROVINCE SUD</v>
      </c>
      <c r="K114" s="1" t="str">
        <f>PARAMETRES!J75</f>
        <v>Privé</v>
      </c>
      <c r="L114" s="1"/>
      <c r="M114" s="1"/>
    </row>
    <row r="115" spans="7:13" ht="12.75" hidden="1">
      <c r="G115" s="1"/>
      <c r="H115" s="1">
        <f>PARAMETRES!G76</f>
        <v>0</v>
      </c>
      <c r="I115" s="1" t="str">
        <f>PARAMETRES!H76</f>
        <v>LP J. VAKIE - HOUAILOU</v>
      </c>
      <c r="J115" s="1" t="str">
        <f>PARAMETRES!I76</f>
        <v>PROVINCE NORD</v>
      </c>
      <c r="K115" s="1" t="str">
        <f>PARAMETRES!J76</f>
        <v>Public</v>
      </c>
      <c r="L115" s="1"/>
      <c r="M115" s="1"/>
    </row>
    <row r="116" spans="7:13" ht="12.75" hidden="1">
      <c r="G116" s="1"/>
      <c r="H116" s="1">
        <f>PARAMETRES!G77</f>
        <v>0</v>
      </c>
      <c r="I116" s="1" t="str">
        <f>PARAMETRES!H77</f>
        <v>LP P. ATTITI - NOUMEA</v>
      </c>
      <c r="J116" s="1" t="str">
        <f>PARAMETRES!I77</f>
        <v>PROVINCE SUD</v>
      </c>
      <c r="K116" s="1" t="str">
        <f>PARAMETRES!J77</f>
        <v>Public</v>
      </c>
      <c r="L116" s="1"/>
      <c r="M116" s="1"/>
    </row>
    <row r="117" spans="7:13" ht="12.75" hidden="1">
      <c r="G117" s="1"/>
      <c r="H117" s="1">
        <f>PARAMETRES!G78</f>
        <v>0</v>
      </c>
      <c r="I117" s="1" t="str">
        <f>PARAMETRES!H78</f>
        <v>LPCH - NOUMEA</v>
      </c>
      <c r="J117" s="1" t="str">
        <f>PARAMETRES!I78</f>
        <v>PROVINCE SUD</v>
      </c>
      <c r="K117" s="1" t="str">
        <f>PARAMETRES!J78</f>
        <v>Public</v>
      </c>
      <c r="L117" s="1"/>
      <c r="M117" s="1"/>
    </row>
    <row r="118" spans="7:13" ht="12.75" hidden="1">
      <c r="G118" s="1"/>
      <c r="H118" s="1">
        <f>PARAMETRES!G79</f>
        <v>0</v>
      </c>
      <c r="I118" s="1" t="str">
        <f>PARAMETRES!H79</f>
        <v>LP TOUHO</v>
      </c>
      <c r="J118" s="1" t="str">
        <f>PARAMETRES!I79</f>
        <v>PROVINCE NORD</v>
      </c>
      <c r="K118" s="1" t="str">
        <f>PARAMETRES!J79</f>
        <v>Public</v>
      </c>
      <c r="L118" s="1"/>
      <c r="M118" s="1"/>
    </row>
    <row r="119" spans="7:13" ht="12.75" hidden="1">
      <c r="G119" s="1"/>
      <c r="H119" s="1">
        <f>PARAMETRES!G80</f>
        <v>0</v>
      </c>
      <c r="I119" s="1" t="str">
        <f>PARAMETRES!H80</f>
        <v>LP ST PIERRE DE CHANEL - MONT DORE</v>
      </c>
      <c r="J119" s="1" t="str">
        <f>PARAMETRES!I80</f>
        <v>PROVINCE SUD</v>
      </c>
      <c r="K119" s="1" t="str">
        <f>PARAMETRES!J80</f>
        <v>Privé</v>
      </c>
      <c r="L119" s="1"/>
      <c r="M119" s="1"/>
    </row>
    <row r="120" spans="7:13" ht="12.75" hidden="1">
      <c r="G120" s="1"/>
      <c r="H120" s="1">
        <f>PARAMETRES!G81</f>
        <v>0</v>
      </c>
      <c r="I120" s="1" t="str">
        <f>PARAMETRES!H81</f>
        <v>LP PÈRE GUENEAU - BOURAIL</v>
      </c>
      <c r="J120" s="1" t="str">
        <f>PARAMETRES!I81</f>
        <v>PROVINCE SUD</v>
      </c>
      <c r="K120" s="1" t="str">
        <f>PARAMETRES!J81</f>
        <v>Privé</v>
      </c>
      <c r="L120" s="1"/>
      <c r="M120" s="1"/>
    </row>
    <row r="121" spans="7:13" ht="12.75" hidden="1">
      <c r="G121" s="1"/>
      <c r="H121" s="1">
        <f>PARAMETRES!G82</f>
        <v>0</v>
      </c>
      <c r="I121" s="1" t="str">
        <f>PARAMETRES!H82</f>
        <v>ALP LA FOA</v>
      </c>
      <c r="J121" s="1" t="str">
        <f>PARAMETRES!I82</f>
        <v>PROVINCE SUD</v>
      </c>
      <c r="K121" s="1" t="str">
        <f>PARAMETRES!J82</f>
        <v>Public</v>
      </c>
      <c r="L121" s="1"/>
      <c r="M121" s="1"/>
    </row>
    <row r="122" spans="7:13" ht="12.75" hidden="1">
      <c r="G122" s="1"/>
      <c r="H122" s="1">
        <f>PARAMETRES!G83</f>
        <v>0</v>
      </c>
      <c r="I122" s="1" t="str">
        <f>PARAMETRES!H83</f>
        <v>ALP KOUMAC</v>
      </c>
      <c r="J122" s="1" t="str">
        <f>PARAMETRES!I83</f>
        <v>PROVINCE NORD</v>
      </c>
      <c r="K122" s="1" t="str">
        <f>PARAMETRES!J83</f>
        <v>Public</v>
      </c>
      <c r="L122" s="1"/>
      <c r="M122" s="1"/>
    </row>
    <row r="123" spans="7:13" ht="12.75" hidden="1">
      <c r="G123" s="1"/>
      <c r="H123" s="1">
        <f>PARAMETRES!G84</f>
        <v>0</v>
      </c>
      <c r="I123" s="1" t="str">
        <f>PARAMETRES!H84</f>
        <v>ALP KONE</v>
      </c>
      <c r="J123" s="1" t="str">
        <f>PARAMETRES!I84</f>
        <v>PROVINCE NORD</v>
      </c>
      <c r="K123" s="1" t="str">
        <f>PARAMETRES!J84</f>
        <v>Public</v>
      </c>
      <c r="L123" s="1"/>
      <c r="M123" s="1"/>
    </row>
    <row r="124" spans="7:13" ht="12.75" hidden="1">
      <c r="G124" s="1"/>
      <c r="H124" s="1">
        <f>PARAMETRES!G85</f>
        <v>0</v>
      </c>
      <c r="I124" s="1" t="str">
        <f>PARAMETRES!H85</f>
        <v>ALP WANI HOUAILOU</v>
      </c>
      <c r="J124" s="1" t="str">
        <f>PARAMETRES!I85</f>
        <v>PROVINCE NORD</v>
      </c>
      <c r="K124" s="1" t="str">
        <f>PARAMETRES!J85</f>
        <v>Public</v>
      </c>
      <c r="L124" s="1"/>
      <c r="M124" s="1"/>
    </row>
    <row r="125" spans="7:13" ht="12.75" hidden="1">
      <c r="G125" s="1"/>
      <c r="H125" s="1">
        <f>PARAMETRES!G86</f>
        <v>0</v>
      </c>
      <c r="I125" s="1" t="str">
        <f>PARAMETRES!H86</f>
        <v>ALP OUVEA</v>
      </c>
      <c r="J125" s="1" t="str">
        <f>PARAMETRES!I86</f>
        <v>PROVINCE DES ILES</v>
      </c>
      <c r="K125" s="1" t="str">
        <f>PARAMETRES!J86</f>
        <v>Public</v>
      </c>
      <c r="L125" s="1"/>
      <c r="M125" s="1"/>
    </row>
    <row r="126" spans="7:13" ht="12.75" hidden="1">
      <c r="G126" s="1"/>
      <c r="H126" s="1">
        <f>PARAMETRES!G87</f>
        <v>0</v>
      </c>
      <c r="I126" s="1" t="str">
        <f>PARAMETRES!H87</f>
        <v>ALP R.VAUTHIER - POINDIMIE</v>
      </c>
      <c r="J126" s="1" t="str">
        <f>PARAMETRES!I87</f>
        <v>PROVINCE NORD</v>
      </c>
      <c r="K126" s="1" t="str">
        <f>PARAMETRES!J87</f>
        <v>Public</v>
      </c>
      <c r="L126" s="1"/>
      <c r="M126" s="1"/>
    </row>
    <row r="127" spans="7:13" ht="12.75" hidden="1">
      <c r="G127" s="1"/>
      <c r="H127" s="1">
        <f>PARAMETRES!G88</f>
        <v>0</v>
      </c>
      <c r="I127" s="1">
        <f>PARAMETRES!H88</f>
        <v>0</v>
      </c>
      <c r="J127" s="1">
        <f>PARAMETRES!I88</f>
        <v>0</v>
      </c>
      <c r="K127" s="1">
        <f>PARAMETRES!J88</f>
        <v>0</v>
      </c>
      <c r="L127" s="1"/>
      <c r="M127" s="1"/>
    </row>
    <row r="128" ht="12.75" hidden="1"/>
    <row r="129" ht="12.75" hidden="1"/>
  </sheetData>
  <sheetProtection selectLockedCells="1" autoFilter="0"/>
  <mergeCells count="6">
    <mergeCell ref="B36:M36"/>
    <mergeCell ref="B37:M37"/>
    <mergeCell ref="K1:M1"/>
    <mergeCell ref="B1:D1"/>
    <mergeCell ref="E1:H1"/>
    <mergeCell ref="B35:M35"/>
  </mergeCells>
  <conditionalFormatting sqref="E4:E34 F5:G34">
    <cfRule type="cellIs" priority="1" dxfId="0" operator="equal" stopIfTrue="1">
      <formula>"test;test2"</formula>
    </cfRule>
  </conditionalFormatting>
  <dataValidations count="5">
    <dataValidation showInputMessage="1" showErrorMessage="1" errorTitle="Erreur de saisie" error="Veuillez sélectionner une des series proposées" sqref="F2:O2"/>
    <dataValidation type="list" allowBlank="1" showInputMessage="1" showErrorMessage="1" sqref="G5:G34">
      <formula1>$F$46:$F$50</formula1>
    </dataValidation>
    <dataValidation type="list" allowBlank="1" showInputMessage="1" showErrorMessage="1" sqref="F5:F34">
      <formula1>$E$46:$E$48</formula1>
    </dataValidation>
    <dataValidation type="list" allowBlank="1" showInputMessage="1" showErrorMessage="1" sqref="H5:H34 K5:K34">
      <formula1>$B$46:$B$81</formula1>
    </dataValidation>
    <dataValidation type="list" allowBlank="1" showInputMessage="1" showErrorMessage="1" sqref="E1:H1">
      <formula1>$I$47:$I$128</formula1>
    </dataValidation>
  </dataValidations>
  <printOptions/>
  <pageMargins left="0" right="0" top="0" bottom="0" header="0" footer="0"/>
  <pageSetup fitToHeight="1" fitToWidth="1" horizontalDpi="300" verticalDpi="300" orientation="landscape" paperSize="9" scale="88"/>
  <headerFooter alignWithMargins="0">
    <oddHeader>&amp;C&amp;"Arial,Gras"EPS EN CCF CAP ADAL  &amp;"Arial,Normal"   VICE RECTORAT de NOUVELLE CALEDONIE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8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7" width="11.421875" style="1" customWidth="1"/>
    <col min="8" max="8" width="38.00390625" style="1" customWidth="1"/>
    <col min="9" max="9" width="19.7109375" style="1" customWidth="1"/>
    <col min="10" max="10" width="11.421875" style="1" customWidth="1"/>
    <col min="11" max="16384" width="11.421875" style="32" customWidth="1"/>
  </cols>
  <sheetData>
    <row r="5" spans="1:7" ht="17.25">
      <c r="A5" s="30" t="s">
        <v>53</v>
      </c>
      <c r="B5" s="31"/>
      <c r="C5" s="32"/>
      <c r="D5" s="1" t="s">
        <v>212</v>
      </c>
      <c r="E5" s="30" t="s">
        <v>54</v>
      </c>
      <c r="F5" s="32"/>
      <c r="G5" s="30" t="s">
        <v>59</v>
      </c>
    </row>
    <row r="6" spans="1:10" ht="17.25">
      <c r="A6" s="30"/>
      <c r="B6" s="31"/>
      <c r="C6" s="32"/>
      <c r="D6" s="30"/>
      <c r="E6" s="31"/>
      <c r="F6" s="32"/>
      <c r="G6" s="31"/>
      <c r="H6" s="7"/>
      <c r="I6" s="7"/>
      <c r="J6" s="7"/>
    </row>
    <row r="7" spans="1:10" ht="14.25">
      <c r="A7" s="33" t="s">
        <v>14</v>
      </c>
      <c r="B7" s="34" t="s">
        <v>15</v>
      </c>
      <c r="C7" s="35" t="s">
        <v>16</v>
      </c>
      <c r="D7" s="1" t="s">
        <v>6</v>
      </c>
      <c r="E7" s="33" t="s">
        <v>55</v>
      </c>
      <c r="F7" s="13"/>
      <c r="G7" s="50" t="s">
        <v>60</v>
      </c>
      <c r="H7" s="50" t="s">
        <v>61</v>
      </c>
      <c r="I7" s="50" t="s">
        <v>62</v>
      </c>
      <c r="J7" s="51" t="s">
        <v>63</v>
      </c>
    </row>
    <row r="8" spans="1:10" ht="15" customHeight="1">
      <c r="A8" s="33" t="s">
        <v>17</v>
      </c>
      <c r="B8" s="34" t="s">
        <v>15</v>
      </c>
      <c r="C8" s="35" t="s">
        <v>16</v>
      </c>
      <c r="D8" s="1" t="s">
        <v>7</v>
      </c>
      <c r="E8" s="33" t="s">
        <v>56</v>
      </c>
      <c r="F8" s="13"/>
      <c r="G8" s="63" t="s">
        <v>64</v>
      </c>
      <c r="H8" s="64" t="s">
        <v>65</v>
      </c>
      <c r="I8" s="33" t="s">
        <v>66</v>
      </c>
      <c r="J8" s="36" t="s">
        <v>67</v>
      </c>
    </row>
    <row r="9" spans="1:10" ht="14.25">
      <c r="A9" s="33" t="s">
        <v>18</v>
      </c>
      <c r="B9" s="34" t="s">
        <v>15</v>
      </c>
      <c r="C9" s="35" t="s">
        <v>16</v>
      </c>
      <c r="E9" s="33" t="s">
        <v>57</v>
      </c>
      <c r="F9" s="13"/>
      <c r="G9" s="63" t="s">
        <v>68</v>
      </c>
      <c r="H9" s="33" t="s">
        <v>69</v>
      </c>
      <c r="I9" s="33" t="s">
        <v>66</v>
      </c>
      <c r="J9" s="36" t="s">
        <v>67</v>
      </c>
    </row>
    <row r="10" spans="1:10" ht="14.25">
      <c r="A10" s="33" t="s">
        <v>42</v>
      </c>
      <c r="B10" s="34" t="s">
        <v>15</v>
      </c>
      <c r="C10" s="35" t="s">
        <v>16</v>
      </c>
      <c r="E10" s="37" t="s">
        <v>58</v>
      </c>
      <c r="G10" s="63" t="s">
        <v>70</v>
      </c>
      <c r="H10" s="33" t="s">
        <v>71</v>
      </c>
      <c r="I10" s="33" t="s">
        <v>66</v>
      </c>
      <c r="J10" s="36" t="s">
        <v>67</v>
      </c>
    </row>
    <row r="11" spans="1:10" ht="14.25">
      <c r="A11" s="33" t="s">
        <v>41</v>
      </c>
      <c r="B11" s="34" t="s">
        <v>15</v>
      </c>
      <c r="C11" s="35" t="s">
        <v>16</v>
      </c>
      <c r="G11" s="63" t="s">
        <v>72</v>
      </c>
      <c r="H11" s="33" t="s">
        <v>73</v>
      </c>
      <c r="I11" s="33" t="s">
        <v>66</v>
      </c>
      <c r="J11" s="36" t="s">
        <v>67</v>
      </c>
    </row>
    <row r="12" spans="1:10" ht="14.25">
      <c r="A12" s="33" t="s">
        <v>19</v>
      </c>
      <c r="B12" s="34" t="s">
        <v>15</v>
      </c>
      <c r="C12" s="35" t="s">
        <v>16</v>
      </c>
      <c r="G12" s="63" t="s">
        <v>74</v>
      </c>
      <c r="H12" s="33" t="s">
        <v>75</v>
      </c>
      <c r="I12" s="33" t="s">
        <v>66</v>
      </c>
      <c r="J12" s="36" t="s">
        <v>67</v>
      </c>
    </row>
    <row r="13" spans="1:10" ht="14.25">
      <c r="A13" s="33" t="s">
        <v>44</v>
      </c>
      <c r="B13" s="34" t="s">
        <v>15</v>
      </c>
      <c r="C13" s="35" t="s">
        <v>16</v>
      </c>
      <c r="G13" s="63" t="s">
        <v>76</v>
      </c>
      <c r="H13" s="33" t="s">
        <v>77</v>
      </c>
      <c r="I13" s="33" t="s">
        <v>66</v>
      </c>
      <c r="J13" s="36" t="s">
        <v>67</v>
      </c>
    </row>
    <row r="14" spans="1:10" ht="14.25">
      <c r="A14" s="33" t="s">
        <v>45</v>
      </c>
      <c r="B14" s="34" t="s">
        <v>15</v>
      </c>
      <c r="C14" s="35" t="s">
        <v>16</v>
      </c>
      <c r="G14" s="63" t="s">
        <v>78</v>
      </c>
      <c r="H14" s="33" t="s">
        <v>79</v>
      </c>
      <c r="I14" s="33" t="s">
        <v>66</v>
      </c>
      <c r="J14" s="36" t="s">
        <v>67</v>
      </c>
    </row>
    <row r="15" spans="1:10" ht="14.25">
      <c r="A15" s="33" t="s">
        <v>43</v>
      </c>
      <c r="B15" s="34" t="s">
        <v>20</v>
      </c>
      <c r="C15" s="35" t="s">
        <v>16</v>
      </c>
      <c r="G15" s="63" t="s">
        <v>80</v>
      </c>
      <c r="H15" s="33" t="s">
        <v>81</v>
      </c>
      <c r="I15" s="33" t="s">
        <v>66</v>
      </c>
      <c r="J15" s="36" t="s">
        <v>67</v>
      </c>
    </row>
    <row r="16" spans="1:10" ht="14.25">
      <c r="A16" s="33" t="s">
        <v>21</v>
      </c>
      <c r="B16" s="34" t="s">
        <v>20</v>
      </c>
      <c r="C16" s="35" t="s">
        <v>16</v>
      </c>
      <c r="G16" s="63" t="s">
        <v>82</v>
      </c>
      <c r="H16" s="33" t="s">
        <v>83</v>
      </c>
      <c r="I16" s="33" t="s">
        <v>66</v>
      </c>
      <c r="J16" s="36" t="s">
        <v>67</v>
      </c>
    </row>
    <row r="17" spans="1:10" ht="14.25">
      <c r="A17" s="33" t="s">
        <v>22</v>
      </c>
      <c r="B17" s="34" t="s">
        <v>20</v>
      </c>
      <c r="C17" s="35" t="s">
        <v>16</v>
      </c>
      <c r="G17" s="63" t="s">
        <v>84</v>
      </c>
      <c r="H17" s="33" t="s">
        <v>85</v>
      </c>
      <c r="I17" s="33" t="s">
        <v>66</v>
      </c>
      <c r="J17" s="36" t="s">
        <v>67</v>
      </c>
    </row>
    <row r="18" spans="1:10" ht="14.25">
      <c r="A18" s="33" t="s">
        <v>23</v>
      </c>
      <c r="B18" s="34" t="s">
        <v>24</v>
      </c>
      <c r="C18" s="35" t="s">
        <v>16</v>
      </c>
      <c r="G18" s="63" t="s">
        <v>86</v>
      </c>
      <c r="H18" s="33" t="s">
        <v>87</v>
      </c>
      <c r="I18" s="33" t="s">
        <v>66</v>
      </c>
      <c r="J18" s="36" t="s">
        <v>67</v>
      </c>
    </row>
    <row r="19" spans="1:10" ht="14.25">
      <c r="A19" s="33" t="s">
        <v>25</v>
      </c>
      <c r="B19" s="34" t="s">
        <v>24</v>
      </c>
      <c r="C19" s="35" t="s">
        <v>16</v>
      </c>
      <c r="G19" s="63" t="s">
        <v>88</v>
      </c>
      <c r="H19" s="33" t="s">
        <v>89</v>
      </c>
      <c r="I19" s="33" t="s">
        <v>66</v>
      </c>
      <c r="J19" s="36" t="s">
        <v>67</v>
      </c>
    </row>
    <row r="20" spans="1:10" ht="14.25">
      <c r="A20" s="33" t="s">
        <v>26</v>
      </c>
      <c r="B20" s="34" t="s">
        <v>24</v>
      </c>
      <c r="C20" s="35" t="s">
        <v>16</v>
      </c>
      <c r="G20" s="63" t="s">
        <v>90</v>
      </c>
      <c r="H20" s="33" t="s">
        <v>91</v>
      </c>
      <c r="I20" s="33" t="s">
        <v>66</v>
      </c>
      <c r="J20" s="36" t="s">
        <v>67</v>
      </c>
    </row>
    <row r="21" spans="1:10" ht="14.25">
      <c r="A21" s="33" t="s">
        <v>27</v>
      </c>
      <c r="B21" s="34" t="s">
        <v>24</v>
      </c>
      <c r="C21" s="35" t="s">
        <v>16</v>
      </c>
      <c r="G21" s="63" t="s">
        <v>92</v>
      </c>
      <c r="H21" s="33" t="s">
        <v>93</v>
      </c>
      <c r="I21" s="33" t="s">
        <v>66</v>
      </c>
      <c r="J21" s="36" t="s">
        <v>67</v>
      </c>
    </row>
    <row r="22" spans="1:10" ht="14.25">
      <c r="A22" s="33" t="s">
        <v>28</v>
      </c>
      <c r="B22" s="34" t="s">
        <v>24</v>
      </c>
      <c r="C22" s="35" t="s">
        <v>16</v>
      </c>
      <c r="G22" s="63" t="s">
        <v>94</v>
      </c>
      <c r="H22" s="33" t="s">
        <v>95</v>
      </c>
      <c r="I22" s="33" t="s">
        <v>66</v>
      </c>
      <c r="J22" s="36" t="s">
        <v>67</v>
      </c>
    </row>
    <row r="23" spans="1:10" ht="14.25">
      <c r="A23" s="33" t="s">
        <v>29</v>
      </c>
      <c r="B23" s="34" t="s">
        <v>30</v>
      </c>
      <c r="C23" s="35" t="s">
        <v>16</v>
      </c>
      <c r="G23" s="63" t="s">
        <v>96</v>
      </c>
      <c r="H23" s="33" t="s">
        <v>97</v>
      </c>
      <c r="I23" s="33" t="s">
        <v>66</v>
      </c>
      <c r="J23" s="36" t="s">
        <v>67</v>
      </c>
    </row>
    <row r="24" spans="1:10" ht="14.25">
      <c r="A24" s="33" t="s">
        <v>31</v>
      </c>
      <c r="B24" s="34" t="s">
        <v>30</v>
      </c>
      <c r="C24" s="35" t="s">
        <v>16</v>
      </c>
      <c r="G24" s="63" t="s">
        <v>98</v>
      </c>
      <c r="H24" s="33" t="s">
        <v>99</v>
      </c>
      <c r="I24" s="33" t="s">
        <v>66</v>
      </c>
      <c r="J24" s="36" t="s">
        <v>67</v>
      </c>
    </row>
    <row r="25" spans="1:10" ht="14.25">
      <c r="A25" s="33" t="s">
        <v>32</v>
      </c>
      <c r="B25" s="34" t="s">
        <v>30</v>
      </c>
      <c r="C25" s="35" t="s">
        <v>16</v>
      </c>
      <c r="G25" s="63" t="s">
        <v>100</v>
      </c>
      <c r="H25" s="33" t="s">
        <v>101</v>
      </c>
      <c r="I25" s="33" t="s">
        <v>66</v>
      </c>
      <c r="J25" s="36" t="s">
        <v>67</v>
      </c>
    </row>
    <row r="26" spans="1:10" ht="14.25">
      <c r="A26" s="33" t="s">
        <v>33</v>
      </c>
      <c r="B26" s="34" t="s">
        <v>30</v>
      </c>
      <c r="C26" s="35" t="s">
        <v>16</v>
      </c>
      <c r="G26" s="63" t="s">
        <v>102</v>
      </c>
      <c r="H26" s="33" t="s">
        <v>103</v>
      </c>
      <c r="I26" s="33" t="s">
        <v>66</v>
      </c>
      <c r="J26" s="36" t="s">
        <v>67</v>
      </c>
    </row>
    <row r="27" spans="1:10" ht="14.25">
      <c r="A27" s="33" t="s">
        <v>34</v>
      </c>
      <c r="B27" s="34" t="s">
        <v>30</v>
      </c>
      <c r="C27" s="35" t="s">
        <v>16</v>
      </c>
      <c r="G27" s="63" t="s">
        <v>104</v>
      </c>
      <c r="H27" s="33" t="s">
        <v>105</v>
      </c>
      <c r="I27" s="33" t="s">
        <v>106</v>
      </c>
      <c r="J27" s="36" t="s">
        <v>67</v>
      </c>
    </row>
    <row r="28" spans="1:10" ht="14.25">
      <c r="A28" s="33" t="s">
        <v>46</v>
      </c>
      <c r="B28" s="34" t="s">
        <v>30</v>
      </c>
      <c r="C28" s="35" t="s">
        <v>16</v>
      </c>
      <c r="G28" s="63" t="s">
        <v>107</v>
      </c>
      <c r="H28" s="33" t="s">
        <v>108</v>
      </c>
      <c r="I28" s="33" t="s">
        <v>106</v>
      </c>
      <c r="J28" s="36" t="s">
        <v>67</v>
      </c>
    </row>
    <row r="29" spans="1:10" ht="14.25">
      <c r="A29" s="33" t="s">
        <v>35</v>
      </c>
      <c r="B29" s="34" t="s">
        <v>30</v>
      </c>
      <c r="C29" s="35" t="s">
        <v>16</v>
      </c>
      <c r="G29" s="63" t="s">
        <v>109</v>
      </c>
      <c r="H29" s="33" t="s">
        <v>110</v>
      </c>
      <c r="I29" s="33" t="s">
        <v>106</v>
      </c>
      <c r="J29" s="36" t="s">
        <v>67</v>
      </c>
    </row>
    <row r="30" spans="1:10" ht="14.25">
      <c r="A30" s="33" t="s">
        <v>36</v>
      </c>
      <c r="B30" s="34" t="s">
        <v>30</v>
      </c>
      <c r="C30" s="35" t="s">
        <v>16</v>
      </c>
      <c r="G30" s="63" t="s">
        <v>111</v>
      </c>
      <c r="H30" s="33" t="s">
        <v>112</v>
      </c>
      <c r="I30" s="33" t="s">
        <v>106</v>
      </c>
      <c r="J30" s="36" t="s">
        <v>67</v>
      </c>
    </row>
    <row r="31" spans="1:10" ht="14.25">
      <c r="A31" s="33" t="s">
        <v>37</v>
      </c>
      <c r="B31" s="34" t="s">
        <v>30</v>
      </c>
      <c r="C31" s="35" t="s">
        <v>16</v>
      </c>
      <c r="G31" s="63" t="s">
        <v>113</v>
      </c>
      <c r="H31" s="33" t="s">
        <v>114</v>
      </c>
      <c r="I31" s="33" t="s">
        <v>106</v>
      </c>
      <c r="J31" s="36" t="s">
        <v>67</v>
      </c>
    </row>
    <row r="32" spans="1:10" ht="14.25">
      <c r="A32" s="33" t="s">
        <v>47</v>
      </c>
      <c r="B32" s="34" t="s">
        <v>48</v>
      </c>
      <c r="C32" s="35" t="s">
        <v>16</v>
      </c>
      <c r="G32" s="63" t="s">
        <v>115</v>
      </c>
      <c r="H32" s="33" t="s">
        <v>116</v>
      </c>
      <c r="I32" s="33" t="s">
        <v>106</v>
      </c>
      <c r="J32" s="36" t="s">
        <v>67</v>
      </c>
    </row>
    <row r="33" spans="1:10" ht="14.25">
      <c r="A33" s="33" t="s">
        <v>49</v>
      </c>
      <c r="B33" s="34" t="s">
        <v>48</v>
      </c>
      <c r="C33" s="35" t="s">
        <v>16</v>
      </c>
      <c r="G33" s="63" t="s">
        <v>117</v>
      </c>
      <c r="H33" s="33" t="s">
        <v>118</v>
      </c>
      <c r="I33" s="33" t="s">
        <v>106</v>
      </c>
      <c r="J33" s="36" t="s">
        <v>67</v>
      </c>
    </row>
    <row r="34" spans="1:10" ht="14.25">
      <c r="A34" s="33" t="s">
        <v>50</v>
      </c>
      <c r="B34" s="34" t="s">
        <v>48</v>
      </c>
      <c r="C34" s="35" t="s">
        <v>16</v>
      </c>
      <c r="G34" s="63" t="s">
        <v>119</v>
      </c>
      <c r="H34" s="33" t="s">
        <v>120</v>
      </c>
      <c r="I34" s="33" t="s">
        <v>106</v>
      </c>
      <c r="J34" s="36" t="s">
        <v>67</v>
      </c>
    </row>
    <row r="35" spans="1:10" ht="14.25">
      <c r="A35" s="33" t="s">
        <v>38</v>
      </c>
      <c r="B35" s="34" t="s">
        <v>20</v>
      </c>
      <c r="C35" s="35" t="s">
        <v>39</v>
      </c>
      <c r="G35" s="63" t="s">
        <v>121</v>
      </c>
      <c r="H35" s="33" t="s">
        <v>122</v>
      </c>
      <c r="I35" s="33" t="s">
        <v>123</v>
      </c>
      <c r="J35" s="36" t="s">
        <v>67</v>
      </c>
    </row>
    <row r="36" spans="1:10" ht="14.25">
      <c r="A36" s="33" t="s">
        <v>40</v>
      </c>
      <c r="B36" s="34" t="s">
        <v>20</v>
      </c>
      <c r="C36" s="35" t="s">
        <v>39</v>
      </c>
      <c r="G36" s="63" t="s">
        <v>124</v>
      </c>
      <c r="H36" s="33" t="s">
        <v>125</v>
      </c>
      <c r="I36" s="33" t="s">
        <v>123</v>
      </c>
      <c r="J36" s="36" t="s">
        <v>67</v>
      </c>
    </row>
    <row r="37" spans="1:10" ht="14.25">
      <c r="A37" s="33" t="s">
        <v>51</v>
      </c>
      <c r="B37" s="34" t="s">
        <v>20</v>
      </c>
      <c r="C37" s="35" t="s">
        <v>39</v>
      </c>
      <c r="G37" s="63" t="s">
        <v>126</v>
      </c>
      <c r="H37" s="33" t="s">
        <v>127</v>
      </c>
      <c r="I37" s="33" t="s">
        <v>123</v>
      </c>
      <c r="J37" s="36" t="s">
        <v>67</v>
      </c>
    </row>
    <row r="38" spans="1:10" ht="14.25">
      <c r="A38" s="33" t="s">
        <v>52</v>
      </c>
      <c r="B38" s="34" t="s">
        <v>15</v>
      </c>
      <c r="C38" s="35" t="s">
        <v>39</v>
      </c>
      <c r="G38" s="63" t="s">
        <v>128</v>
      </c>
      <c r="H38" s="33" t="s">
        <v>129</v>
      </c>
      <c r="I38" s="33" t="s">
        <v>123</v>
      </c>
      <c r="J38" s="36" t="s">
        <v>67</v>
      </c>
    </row>
    <row r="39" spans="1:10" ht="14.25">
      <c r="A39" s="33"/>
      <c r="B39" s="34"/>
      <c r="C39" s="35" t="s">
        <v>39</v>
      </c>
      <c r="G39" s="63" t="s">
        <v>130</v>
      </c>
      <c r="H39" s="33" t="s">
        <v>131</v>
      </c>
      <c r="I39" s="33" t="s">
        <v>106</v>
      </c>
      <c r="J39" s="36" t="s">
        <v>67</v>
      </c>
    </row>
    <row r="40" spans="1:10" ht="14.25">
      <c r="A40" s="33"/>
      <c r="B40" s="34"/>
      <c r="C40" s="35" t="s">
        <v>39</v>
      </c>
      <c r="G40" s="63" t="s">
        <v>132</v>
      </c>
      <c r="H40" s="33" t="s">
        <v>133</v>
      </c>
      <c r="I40" s="33" t="s">
        <v>123</v>
      </c>
      <c r="J40" s="36" t="s">
        <v>67</v>
      </c>
    </row>
    <row r="41" spans="1:10" ht="14.25">
      <c r="A41" s="33"/>
      <c r="B41" s="34"/>
      <c r="C41" s="35" t="s">
        <v>39</v>
      </c>
      <c r="G41" s="63" t="s">
        <v>134</v>
      </c>
      <c r="H41" s="33" t="s">
        <v>135</v>
      </c>
      <c r="I41" s="33" t="s">
        <v>134</v>
      </c>
      <c r="J41" s="36" t="s">
        <v>67</v>
      </c>
    </row>
    <row r="42" spans="7:10" ht="14.25">
      <c r="G42" s="63" t="s">
        <v>136</v>
      </c>
      <c r="H42" s="33" t="s">
        <v>137</v>
      </c>
      <c r="I42" s="33" t="s">
        <v>66</v>
      </c>
      <c r="J42" s="36" t="s">
        <v>67</v>
      </c>
    </row>
    <row r="43" spans="7:10" ht="14.25">
      <c r="G43" s="63" t="s">
        <v>138</v>
      </c>
      <c r="H43" s="33" t="s">
        <v>139</v>
      </c>
      <c r="I43" s="33" t="s">
        <v>66</v>
      </c>
      <c r="J43" s="36" t="s">
        <v>140</v>
      </c>
    </row>
    <row r="44" spans="7:10" ht="14.25">
      <c r="G44" s="63" t="s">
        <v>141</v>
      </c>
      <c r="H44" s="33" t="s">
        <v>142</v>
      </c>
      <c r="I44" s="33" t="s">
        <v>66</v>
      </c>
      <c r="J44" s="36" t="s">
        <v>140</v>
      </c>
    </row>
    <row r="45" spans="7:10" ht="14.25">
      <c r="G45" s="63" t="s">
        <v>143</v>
      </c>
      <c r="H45" s="33" t="s">
        <v>144</v>
      </c>
      <c r="I45" s="33" t="s">
        <v>66</v>
      </c>
      <c r="J45" s="36" t="s">
        <v>140</v>
      </c>
    </row>
    <row r="46" spans="7:10" ht="14.25">
      <c r="G46" s="63" t="s">
        <v>145</v>
      </c>
      <c r="H46" s="33" t="s">
        <v>146</v>
      </c>
      <c r="I46" s="33" t="s">
        <v>66</v>
      </c>
      <c r="J46" s="36" t="s">
        <v>140</v>
      </c>
    </row>
    <row r="47" spans="7:10" ht="14.25">
      <c r="G47" s="63" t="s">
        <v>147</v>
      </c>
      <c r="H47" s="33" t="s">
        <v>148</v>
      </c>
      <c r="I47" s="33" t="s">
        <v>66</v>
      </c>
      <c r="J47" s="36" t="s">
        <v>140</v>
      </c>
    </row>
    <row r="48" spans="7:10" ht="14.25">
      <c r="G48" s="63" t="s">
        <v>149</v>
      </c>
      <c r="H48" s="33" t="s">
        <v>150</v>
      </c>
      <c r="I48" s="33" t="s">
        <v>66</v>
      </c>
      <c r="J48" s="36" t="s">
        <v>140</v>
      </c>
    </row>
    <row r="49" spans="7:10" ht="14.25">
      <c r="G49" s="63" t="s">
        <v>151</v>
      </c>
      <c r="H49" s="33" t="s">
        <v>152</v>
      </c>
      <c r="I49" s="33" t="s">
        <v>106</v>
      </c>
      <c r="J49" s="36" t="s">
        <v>140</v>
      </c>
    </row>
    <row r="50" spans="7:10" ht="14.25">
      <c r="G50" s="63" t="s">
        <v>153</v>
      </c>
      <c r="H50" s="33" t="s">
        <v>154</v>
      </c>
      <c r="I50" s="33" t="s">
        <v>123</v>
      </c>
      <c r="J50" s="36" t="s">
        <v>140</v>
      </c>
    </row>
    <row r="51" spans="7:10" ht="14.25">
      <c r="G51" s="63" t="s">
        <v>155</v>
      </c>
      <c r="H51" s="33" t="s">
        <v>156</v>
      </c>
      <c r="I51" s="33" t="s">
        <v>123</v>
      </c>
      <c r="J51" s="36" t="s">
        <v>140</v>
      </c>
    </row>
    <row r="52" spans="7:10" ht="14.25">
      <c r="G52" s="63" t="s">
        <v>157</v>
      </c>
      <c r="H52" s="33" t="s">
        <v>158</v>
      </c>
      <c r="I52" s="33" t="s">
        <v>123</v>
      </c>
      <c r="J52" s="36" t="s">
        <v>140</v>
      </c>
    </row>
    <row r="53" spans="7:10" ht="14.25">
      <c r="G53" s="63" t="s">
        <v>159</v>
      </c>
      <c r="H53" s="33" t="s">
        <v>160</v>
      </c>
      <c r="I53" s="33" t="s">
        <v>106</v>
      </c>
      <c r="J53" s="36" t="s">
        <v>140</v>
      </c>
    </row>
    <row r="54" spans="7:10" ht="14.25">
      <c r="G54" s="63" t="s">
        <v>161</v>
      </c>
      <c r="H54" s="33" t="s">
        <v>162</v>
      </c>
      <c r="I54" s="33" t="s">
        <v>106</v>
      </c>
      <c r="J54" s="36" t="s">
        <v>140</v>
      </c>
    </row>
    <row r="55" spans="7:10" ht="14.25">
      <c r="G55" s="63" t="s">
        <v>163</v>
      </c>
      <c r="H55" s="33" t="s">
        <v>164</v>
      </c>
      <c r="I55" s="33" t="s">
        <v>106</v>
      </c>
      <c r="J55" s="36" t="s">
        <v>140</v>
      </c>
    </row>
    <row r="56" spans="7:10" ht="14.25">
      <c r="G56" s="63" t="s">
        <v>165</v>
      </c>
      <c r="H56" s="33" t="s">
        <v>166</v>
      </c>
      <c r="I56" s="33" t="s">
        <v>106</v>
      </c>
      <c r="J56" s="36" t="s">
        <v>140</v>
      </c>
    </row>
    <row r="57" spans="7:10" ht="14.25">
      <c r="G57" s="63" t="s">
        <v>167</v>
      </c>
      <c r="H57" s="33" t="s">
        <v>168</v>
      </c>
      <c r="I57" s="33" t="s">
        <v>106</v>
      </c>
      <c r="J57" s="36" t="s">
        <v>140</v>
      </c>
    </row>
    <row r="58" spans="7:10" ht="14.25">
      <c r="G58" s="63" t="s">
        <v>169</v>
      </c>
      <c r="H58" s="33" t="s">
        <v>170</v>
      </c>
      <c r="I58" s="33" t="s">
        <v>106</v>
      </c>
      <c r="J58" s="36" t="s">
        <v>140</v>
      </c>
    </row>
    <row r="59" spans="7:10" ht="14.25">
      <c r="G59" s="63" t="s">
        <v>171</v>
      </c>
      <c r="H59" s="33" t="s">
        <v>172</v>
      </c>
      <c r="I59" s="33" t="s">
        <v>106</v>
      </c>
      <c r="J59" s="36" t="s">
        <v>140</v>
      </c>
    </row>
    <row r="60" spans="7:10" ht="14.25">
      <c r="G60" s="63" t="s">
        <v>173</v>
      </c>
      <c r="H60" s="33" t="s">
        <v>174</v>
      </c>
      <c r="I60" s="33" t="s">
        <v>123</v>
      </c>
      <c r="J60" s="36" t="s">
        <v>140</v>
      </c>
    </row>
    <row r="61" spans="7:10" ht="14.25">
      <c r="G61" s="63" t="s">
        <v>175</v>
      </c>
      <c r="H61" s="33" t="s">
        <v>176</v>
      </c>
      <c r="I61" s="33" t="s">
        <v>123</v>
      </c>
      <c r="J61" s="36" t="s">
        <v>140</v>
      </c>
    </row>
    <row r="62" spans="7:10" ht="14.25">
      <c r="G62" s="63" t="s">
        <v>177</v>
      </c>
      <c r="H62" s="33" t="s">
        <v>178</v>
      </c>
      <c r="I62" s="33" t="s">
        <v>123</v>
      </c>
      <c r="J62" s="36" t="s">
        <v>140</v>
      </c>
    </row>
    <row r="63" spans="7:10" ht="14.25">
      <c r="G63" s="63" t="s">
        <v>179</v>
      </c>
      <c r="H63" s="33" t="s">
        <v>180</v>
      </c>
      <c r="I63" s="33" t="s">
        <v>123</v>
      </c>
      <c r="J63" s="36" t="s">
        <v>140</v>
      </c>
    </row>
    <row r="64" spans="7:10" ht="14.25">
      <c r="G64" s="63" t="s">
        <v>181</v>
      </c>
      <c r="H64" s="33" t="s">
        <v>182</v>
      </c>
      <c r="I64" s="33" t="s">
        <v>106</v>
      </c>
      <c r="J64" s="36" t="s">
        <v>140</v>
      </c>
    </row>
    <row r="65" spans="7:10" ht="14.25">
      <c r="G65" s="63" t="s">
        <v>183</v>
      </c>
      <c r="H65" s="33" t="s">
        <v>184</v>
      </c>
      <c r="I65" s="33" t="s">
        <v>106</v>
      </c>
      <c r="J65" s="36" t="s">
        <v>140</v>
      </c>
    </row>
    <row r="66" spans="7:10" ht="14.25">
      <c r="G66" s="63" t="s">
        <v>185</v>
      </c>
      <c r="H66" s="33" t="s">
        <v>186</v>
      </c>
      <c r="I66" s="33" t="s">
        <v>106</v>
      </c>
      <c r="J66" s="36" t="s">
        <v>140</v>
      </c>
    </row>
    <row r="67" spans="7:10" ht="14.25">
      <c r="G67" s="63" t="s">
        <v>187</v>
      </c>
      <c r="H67" s="33" t="s">
        <v>188</v>
      </c>
      <c r="I67" s="33" t="s">
        <v>66</v>
      </c>
      <c r="J67" s="36" t="s">
        <v>140</v>
      </c>
    </row>
    <row r="68" spans="7:10" ht="14.25">
      <c r="G68" s="52" t="s">
        <v>189</v>
      </c>
      <c r="H68" s="56" t="s">
        <v>194</v>
      </c>
      <c r="I68" s="56" t="s">
        <v>66</v>
      </c>
      <c r="J68" s="36" t="s">
        <v>140</v>
      </c>
    </row>
    <row r="69" spans="7:10" ht="14.25">
      <c r="G69" s="53" t="s">
        <v>190</v>
      </c>
      <c r="H69" s="54" t="s">
        <v>191</v>
      </c>
      <c r="I69" s="54" t="s">
        <v>106</v>
      </c>
      <c r="J69" s="55" t="s">
        <v>140</v>
      </c>
    </row>
    <row r="70" spans="7:10" ht="14.25">
      <c r="G70" s="52" t="s">
        <v>192</v>
      </c>
      <c r="H70" s="56" t="s">
        <v>193</v>
      </c>
      <c r="I70" s="56" t="s">
        <v>66</v>
      </c>
      <c r="J70" s="36" t="s">
        <v>140</v>
      </c>
    </row>
    <row r="71" spans="8:10" ht="12.75">
      <c r="H71" s="37" t="s">
        <v>195</v>
      </c>
      <c r="I71" s="56" t="s">
        <v>66</v>
      </c>
      <c r="J71" s="36" t="s">
        <v>140</v>
      </c>
    </row>
    <row r="72" spans="8:10" ht="12.75">
      <c r="H72" s="37" t="s">
        <v>196</v>
      </c>
      <c r="I72" s="56" t="s">
        <v>66</v>
      </c>
      <c r="J72" s="36" t="s">
        <v>140</v>
      </c>
    </row>
    <row r="73" spans="8:10" ht="12.75">
      <c r="H73" s="37" t="s">
        <v>197</v>
      </c>
      <c r="I73" s="56" t="s">
        <v>66</v>
      </c>
      <c r="J73" s="36" t="s">
        <v>140</v>
      </c>
    </row>
    <row r="74" spans="8:10" ht="12.75">
      <c r="H74" s="37" t="s">
        <v>198</v>
      </c>
      <c r="I74" s="56" t="s">
        <v>106</v>
      </c>
      <c r="J74" s="36" t="s">
        <v>67</v>
      </c>
    </row>
    <row r="75" spans="8:10" ht="12.75">
      <c r="H75" s="37" t="s">
        <v>199</v>
      </c>
      <c r="I75" s="56" t="s">
        <v>66</v>
      </c>
      <c r="J75" s="36" t="s">
        <v>140</v>
      </c>
    </row>
    <row r="76" spans="8:10" ht="12.75">
      <c r="H76" s="37" t="s">
        <v>200</v>
      </c>
      <c r="I76" s="56" t="s">
        <v>106</v>
      </c>
      <c r="J76" s="36" t="s">
        <v>67</v>
      </c>
    </row>
    <row r="77" spans="8:10" ht="12.75">
      <c r="H77" s="37" t="s">
        <v>201</v>
      </c>
      <c r="I77" s="56" t="s">
        <v>66</v>
      </c>
      <c r="J77" s="36" t="s">
        <v>67</v>
      </c>
    </row>
    <row r="78" spans="8:10" ht="12.75">
      <c r="H78" s="37" t="s">
        <v>202</v>
      </c>
      <c r="I78" s="56" t="s">
        <v>66</v>
      </c>
      <c r="J78" s="36" t="s">
        <v>67</v>
      </c>
    </row>
    <row r="79" spans="8:10" ht="12.75">
      <c r="H79" s="37" t="s">
        <v>203</v>
      </c>
      <c r="I79" s="56" t="s">
        <v>106</v>
      </c>
      <c r="J79" s="36" t="s">
        <v>67</v>
      </c>
    </row>
    <row r="80" spans="8:10" ht="12.75">
      <c r="H80" s="37" t="s">
        <v>204</v>
      </c>
      <c r="I80" s="56" t="s">
        <v>66</v>
      </c>
      <c r="J80" s="36" t="s">
        <v>140</v>
      </c>
    </row>
    <row r="81" spans="8:10" ht="12.75">
      <c r="H81" s="37" t="s">
        <v>205</v>
      </c>
      <c r="I81" s="56" t="s">
        <v>66</v>
      </c>
      <c r="J81" s="36" t="s">
        <v>140</v>
      </c>
    </row>
    <row r="82" spans="8:10" ht="12.75">
      <c r="H82" s="37" t="s">
        <v>206</v>
      </c>
      <c r="I82" s="56" t="s">
        <v>66</v>
      </c>
      <c r="J82" s="36" t="s">
        <v>67</v>
      </c>
    </row>
    <row r="83" spans="8:10" ht="12.75">
      <c r="H83" s="37" t="s">
        <v>207</v>
      </c>
      <c r="I83" s="56" t="s">
        <v>106</v>
      </c>
      <c r="J83" s="36" t="s">
        <v>67</v>
      </c>
    </row>
    <row r="84" spans="8:10" ht="12.75">
      <c r="H84" s="37" t="s">
        <v>208</v>
      </c>
      <c r="I84" s="56" t="s">
        <v>106</v>
      </c>
      <c r="J84" s="36" t="s">
        <v>67</v>
      </c>
    </row>
    <row r="85" spans="8:10" ht="12.75">
      <c r="H85" s="37" t="s">
        <v>209</v>
      </c>
      <c r="I85" s="56" t="s">
        <v>106</v>
      </c>
      <c r="J85" s="36" t="s">
        <v>67</v>
      </c>
    </row>
    <row r="86" spans="8:10" ht="12.75">
      <c r="H86" s="37" t="s">
        <v>210</v>
      </c>
      <c r="I86" s="56" t="s">
        <v>123</v>
      </c>
      <c r="J86" s="36" t="s">
        <v>67</v>
      </c>
    </row>
    <row r="87" spans="8:10" ht="12.75">
      <c r="H87" s="37" t="s">
        <v>211</v>
      </c>
      <c r="I87" s="56" t="s">
        <v>106</v>
      </c>
      <c r="J87" s="36" t="s">
        <v>67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fdelorme</cp:lastModifiedBy>
  <cp:lastPrinted>2018-07-23T23:20:34Z</cp:lastPrinted>
  <dcterms:created xsi:type="dcterms:W3CDTF">2004-08-23T23:05:36Z</dcterms:created>
  <dcterms:modified xsi:type="dcterms:W3CDTF">2021-02-16T11:11:49Z</dcterms:modified>
  <cp:category/>
  <cp:version/>
  <cp:contentType/>
  <cp:contentStatus/>
</cp:coreProperties>
</file>