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0" yWindow="0" windowWidth="21040" windowHeight="14040" tabRatio="860" activeTab="2"/>
  </bookViews>
  <sheets>
    <sheet name="Ronde suise N2" sheetId="1" r:id="rId1"/>
    <sheet name="Aménagement spatial" sheetId="2" r:id="rId2"/>
    <sheet name="Eval BAD N2" sheetId="3" r:id="rId3"/>
    <sheet name="Observation" sheetId="4" r:id="rId4"/>
  </sheets>
  <definedNames/>
  <calcPr fullCalcOnLoad="1"/>
</workbook>
</file>

<file path=xl/sharedStrings.xml><?xml version="1.0" encoding="utf-8"?>
<sst xmlns="http://schemas.openxmlformats.org/spreadsheetml/2006/main" count="201" uniqueCount="118">
  <si>
    <t>RONDE SUISSE NIVEAU 2</t>
  </si>
  <si>
    <t xml:space="preserve">1 tour  </t>
  </si>
  <si>
    <t>2 tour</t>
  </si>
  <si>
    <t>3 tour</t>
  </si>
  <si>
    <t>4 tour</t>
  </si>
  <si>
    <t>5 tour</t>
  </si>
  <si>
    <t>6 tour</t>
  </si>
  <si>
    <t>7 tour</t>
  </si>
  <si>
    <t>8 tour</t>
  </si>
  <si>
    <t xml:space="preserve">9 tour  </t>
  </si>
  <si>
    <t>10 tour</t>
  </si>
  <si>
    <t>11 tour</t>
  </si>
  <si>
    <t>12 tour</t>
  </si>
  <si>
    <t>13 tour</t>
  </si>
  <si>
    <t>14 tour</t>
  </si>
  <si>
    <t>15 tour</t>
  </si>
  <si>
    <t>16 tour</t>
  </si>
  <si>
    <t>17 tour</t>
  </si>
  <si>
    <t>18 tour</t>
  </si>
  <si>
    <t>Match en 1 c 1: but: arriver le premier à 15 (2 points d'écart).</t>
  </si>
  <si>
    <t>Règles: le service (score pair à droite, score impair à gauche, les pieds au sol, le tamis dessous les hanches), tie break.</t>
  </si>
  <si>
    <t xml:space="preserve">PRENOMS
</t>
  </si>
  <si>
    <t>Note
finale
sur 20</t>
  </si>
  <si>
    <t>POULE 1</t>
  </si>
  <si>
    <t>POULE 2</t>
  </si>
  <si>
    <t>POULE 3</t>
  </si>
  <si>
    <t>POULE 4</t>
  </si>
  <si>
    <t>POULE 5</t>
  </si>
  <si>
    <t>POULE 6</t>
  </si>
  <si>
    <t>Arthur</t>
  </si>
  <si>
    <t>PRENOM</t>
  </si>
  <si>
    <t>6 pts</t>
  </si>
  <si>
    <t>5 pts</t>
  </si>
  <si>
    <t>4 pts</t>
  </si>
  <si>
    <t>3 pts</t>
  </si>
  <si>
    <t>2 pts</t>
  </si>
  <si>
    <t>Vahimiti</t>
  </si>
  <si>
    <t>Lauria</t>
  </si>
  <si>
    <t>Kiko</t>
  </si>
  <si>
    <t>Melanie</t>
  </si>
  <si>
    <t>Tupoue</t>
  </si>
  <si>
    <t>Jonathan</t>
  </si>
  <si>
    <t>Joakim</t>
  </si>
  <si>
    <t>Andrea</t>
  </si>
  <si>
    <t>Leah</t>
  </si>
  <si>
    <t>Tanguy</t>
  </si>
  <si>
    <t>Corentin</t>
  </si>
  <si>
    <t>Celya</t>
  </si>
  <si>
    <t>Chistopher</t>
  </si>
  <si>
    <t>Lorenzo</t>
  </si>
  <si>
    <t>Chloé</t>
  </si>
  <si>
    <t>Emilie</t>
  </si>
  <si>
    <t>Camille</t>
  </si>
  <si>
    <t>Marvin</t>
  </si>
  <si>
    <t>Jean-Claude</t>
  </si>
  <si>
    <t>Cheyenne</t>
  </si>
  <si>
    <t>Roselyne</t>
  </si>
  <si>
    <t>Rai</t>
  </si>
  <si>
    <t>Remy</t>
  </si>
  <si>
    <t>Priscillia</t>
  </si>
  <si>
    <t>Tatiana</t>
  </si>
  <si>
    <t>CORENTIN</t>
  </si>
  <si>
    <t>CHRISTOPHER</t>
  </si>
  <si>
    <t>CHLOE</t>
  </si>
  <si>
    <t>EMILIE</t>
  </si>
  <si>
    <t>TANGUY</t>
  </si>
  <si>
    <t>MARVIN</t>
  </si>
  <si>
    <t>ARTHUR</t>
  </si>
  <si>
    <t>MELANIE</t>
  </si>
  <si>
    <t>ISMAEL</t>
  </si>
  <si>
    <t>JOACKIM</t>
  </si>
  <si>
    <t>KIKO</t>
  </si>
  <si>
    <t>JONATHAN</t>
  </si>
  <si>
    <t>ROSELYNE</t>
  </si>
  <si>
    <t>REMY</t>
  </si>
  <si>
    <t>TATIANA</t>
  </si>
  <si>
    <t>NAOMIE</t>
  </si>
  <si>
    <t>LAURIA</t>
  </si>
  <si>
    <t>RAI</t>
  </si>
  <si>
    <t>LEAH</t>
  </si>
  <si>
    <t>PRISCILLIA</t>
  </si>
  <si>
    <t>CELIA</t>
  </si>
  <si>
    <t>VAIMITI</t>
  </si>
  <si>
    <t>TUPOUE</t>
  </si>
  <si>
    <t>LORENZO</t>
  </si>
  <si>
    <t>Ce joueur de niveau inférieur joue sur le demi-terrain de son choix, à gauche, à droite ou central.</t>
  </si>
  <si>
    <t>Joueur niveau inférieur</t>
  </si>
  <si>
    <t>Joueur niveau supérieur</t>
  </si>
  <si>
    <t>Joueur :                               Partenaire :</t>
  </si>
  <si>
    <t>Paramètres
de trajectoire
utilisés</t>
  </si>
  <si>
    <t>Longueur</t>
  </si>
  <si>
    <t>Direction</t>
  </si>
  <si>
    <t>Vitesse</t>
  </si>
  <si>
    <t>10 premiers points</t>
  </si>
  <si>
    <t>10 points suivants</t>
  </si>
  <si>
    <t>19 tour</t>
  </si>
  <si>
    <t>Noter le nombre de victoire au fur et à mesure, ou D si défaite.</t>
  </si>
  <si>
    <t>Bilan réalisé par le joueur et son partenaire pour le prochain match :</t>
  </si>
  <si>
    <t>D</t>
  </si>
  <si>
    <r>
      <t xml:space="preserve">Efficacité dans le gain des points
</t>
    </r>
    <r>
      <rPr>
        <b/>
        <u val="single"/>
        <sz val="10"/>
        <rFont val="Arial"/>
        <family val="2"/>
      </rPr>
      <t>6 points</t>
    </r>
  </si>
  <si>
    <r>
      <t>Construction des points
4</t>
    </r>
    <r>
      <rPr>
        <b/>
        <u val="single"/>
        <sz val="10"/>
        <rFont val="Arial"/>
        <family val="2"/>
      </rPr>
      <t xml:space="preserve"> points</t>
    </r>
  </si>
  <si>
    <r>
      <t>Se donne t-il du temps ?
2</t>
    </r>
    <r>
      <rPr>
        <b/>
        <u val="single"/>
        <sz val="10"/>
        <rFont val="Arial"/>
        <family val="2"/>
      </rPr>
      <t xml:space="preserve"> points</t>
    </r>
  </si>
  <si>
    <r>
      <rPr>
        <b/>
        <sz val="9"/>
        <rFont val="Arial"/>
        <family val="2"/>
      </rPr>
      <t>Analyse ses actions</t>
    </r>
    <r>
      <rPr>
        <b/>
        <sz val="10"/>
        <rFont val="Arial"/>
        <family val="2"/>
      </rPr>
      <t xml:space="preserve">
</t>
    </r>
    <r>
      <rPr>
        <b/>
        <u val="single"/>
        <sz val="10"/>
        <rFont val="Arial"/>
        <family val="2"/>
      </rPr>
      <t>2 points</t>
    </r>
  </si>
  <si>
    <r>
      <t xml:space="preserve">
Efficacité à l'arbitrage
2</t>
    </r>
    <r>
      <rPr>
        <b/>
        <u val="single"/>
        <sz val="9"/>
        <rFont val="Arial"/>
        <family val="2"/>
      </rPr>
      <t xml:space="preserve"> points</t>
    </r>
  </si>
  <si>
    <r>
      <t>Efficacité en partenaire
2</t>
    </r>
    <r>
      <rPr>
        <b/>
        <u val="single"/>
        <sz val="9"/>
        <rFont val="Arial"/>
        <family val="2"/>
      </rPr>
      <t xml:space="preserve"> points</t>
    </r>
  </si>
  <si>
    <r>
      <t xml:space="preserve">Efficacité
dans le gain des matchs
</t>
    </r>
    <r>
      <rPr>
        <b/>
        <u val="single"/>
        <sz val="9"/>
        <rFont val="Arial"/>
        <family val="2"/>
      </rPr>
      <t>2 points</t>
    </r>
  </si>
  <si>
    <t>Noter le score ds les cases et non VD.</t>
  </si>
  <si>
    <t>Classement</t>
  </si>
  <si>
    <t>POULE 7</t>
  </si>
  <si>
    <t>CLEMENT</t>
  </si>
  <si>
    <t>ANAIS</t>
  </si>
  <si>
    <t>JOSELINE</t>
  </si>
  <si>
    <t>ALAIN</t>
  </si>
  <si>
    <t>NE RIEN INSCRIRE DANS LES CASES COLOREES (FORMULES)</t>
  </si>
  <si>
    <t>N° raq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</si>
  <si>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0"/>
      </rPr>
      <t xml:space="preserve"> tour : lancement des premiers matches, 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0"/>
      </rPr>
      <t xml:space="preserve"> tour (</t>
    </r>
    <r>
      <rPr>
        <b/>
        <sz val="10"/>
        <rFont val="Arial"/>
        <family val="2"/>
      </rPr>
      <t>une fois que tous les élèves ont joué 1 tour</t>
    </r>
    <r>
      <rPr>
        <sz val="10"/>
        <rFont val="Arial"/>
        <family val="0"/>
      </rPr>
      <t xml:space="preserve">) : </t>
    </r>
    <r>
      <rPr>
        <b/>
        <sz val="10"/>
        <rFont val="Arial"/>
        <family val="2"/>
      </rPr>
      <t xml:space="preserve">On ne joue qu'avec un camarade qui a le </t>
    </r>
  </si>
  <si>
    <r>
      <rPr>
        <b/>
        <sz val="10"/>
        <rFont val="Arial"/>
        <family val="2"/>
      </rPr>
      <t>même nombre de victoires que soi</t>
    </r>
    <r>
      <rPr>
        <sz val="10"/>
        <rFont val="Arial"/>
        <family val="0"/>
      </rPr>
      <t xml:space="preserve">. </t>
    </r>
    <r>
      <rPr>
        <u val="single"/>
        <sz val="10"/>
        <rFont val="Arial"/>
        <family val="2"/>
      </rPr>
      <t>Interdiction de refuser un match (perte d'une victoire)</t>
    </r>
    <r>
      <rPr>
        <sz val="10"/>
        <rFont val="Arial"/>
        <family val="0"/>
      </rPr>
      <t>.</t>
    </r>
  </si>
  <si>
    <r>
      <rPr>
        <b/>
        <u val="single"/>
        <sz val="11"/>
        <rFont val="Arial"/>
        <family val="0"/>
      </rPr>
      <t>Amènagement pour la deuxième partie de l'évaluation :</t>
    </r>
    <r>
      <rPr>
        <sz val="11"/>
        <rFont val="Arial"/>
        <family val="0"/>
      </rPr>
      <t xml:space="preserve">
Les règles essentielles du badminton sont utilisées sauf que le but est d’atteindre le maximum de points à l’issue de cinq services alternés deux fois.
Une pause est prévue à l'issue des 10 premiers services pour permettre au joueur et à son coach d'affiner leur tactique.
Le joueur de niveau inférieur jouera sur un demi-terrain (moins de distance à parcourir mais plus de possibilités de frappes), tandis que le joueur de niveau supérieur jouera sur un terrain entier (plus de distance à parcourir et plus de précision dans les frappes.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</si>
</sst>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C]dddd\ d\ mmmm\ yyyy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8"/>
      <name val="Arial"/>
      <family val="2"/>
    </font>
    <font>
      <b/>
      <sz val="7"/>
      <name val="Arial"/>
      <family val="0"/>
    </font>
    <font>
      <b/>
      <sz val="7"/>
      <color indexed="8"/>
      <name val="Arial"/>
      <family val="0"/>
    </font>
    <font>
      <sz val="7"/>
      <name val="Arial"/>
      <family val="0"/>
    </font>
    <font>
      <sz val="11"/>
      <name val="Arial"/>
      <family val="0"/>
    </font>
    <font>
      <b/>
      <u val="single"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rgb="FFFF0000"/>
      </right>
      <top style="medium"/>
      <bottom>
        <color indexed="63"/>
      </bottom>
    </border>
    <border>
      <left style="medium"/>
      <right style="medium">
        <color rgb="FFFF0000"/>
      </right>
      <top>
        <color indexed="63"/>
      </top>
      <bottom>
        <color indexed="63"/>
      </bottom>
    </border>
    <border>
      <left style="medium"/>
      <right style="medium">
        <color rgb="FFFF0000"/>
      </right>
      <top>
        <color indexed="63"/>
      </top>
      <bottom style="medium"/>
    </border>
    <border>
      <left style="medium"/>
      <right style="dashDot"/>
      <top style="medium"/>
      <bottom>
        <color indexed="63"/>
      </bottom>
    </border>
    <border>
      <left style="medium"/>
      <right style="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medium"/>
      <right style="dashDot"/>
      <top style="dashDotDot"/>
      <bottom>
        <color indexed="63"/>
      </bottom>
    </border>
    <border>
      <left>
        <color indexed="63"/>
      </left>
      <right style="medium"/>
      <top style="dashDotDot"/>
      <bottom>
        <color indexed="63"/>
      </bottom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rgb="FFFF0000"/>
      </left>
      <right style="medium"/>
      <top style="medium"/>
      <bottom>
        <color indexed="63"/>
      </bottom>
    </border>
    <border>
      <left style="medium">
        <color rgb="FFFF0000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FF0000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0" borderId="2" applyNumberFormat="0" applyFill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0" fillId="31" borderId="3" applyNumberFormat="0" applyFont="0" applyAlignment="0" applyProtection="0"/>
    <xf numFmtId="0" fontId="44" fillId="27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1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10" fillId="0" borderId="10" xfId="50" applyFont="1" applyBorder="1" applyAlignment="1">
      <alignment horizontal="center" wrapText="1"/>
      <protection/>
    </xf>
    <xf numFmtId="0" fontId="1" fillId="0" borderId="10" xfId="50" applyFont="1" applyBorder="1" applyAlignment="1">
      <alignment horizontal="center" wrapText="1"/>
      <protection/>
    </xf>
    <xf numFmtId="0" fontId="1" fillId="35" borderId="10" xfId="50" applyFont="1" applyFill="1" applyBorder="1" applyAlignment="1">
      <alignment horizontal="center" wrapText="1"/>
      <protection/>
    </xf>
    <xf numFmtId="0" fontId="0" fillId="0" borderId="0" xfId="50">
      <alignment/>
      <protection/>
    </xf>
    <xf numFmtId="0" fontId="0" fillId="36" borderId="10" xfId="50" applyFill="1" applyBorder="1" applyAlignment="1">
      <alignment horizontal="center"/>
      <protection/>
    </xf>
    <xf numFmtId="0" fontId="9" fillId="36" borderId="10" xfId="50" applyFont="1" applyFill="1" applyBorder="1" applyAlignment="1">
      <alignment horizontal="center"/>
      <protection/>
    </xf>
    <xf numFmtId="0" fontId="1" fillId="37" borderId="10" xfId="50" applyFont="1" applyFill="1" applyBorder="1" applyAlignment="1">
      <alignment horizontal="center"/>
      <protection/>
    </xf>
    <xf numFmtId="0" fontId="0" fillId="37" borderId="10" xfId="50" applyFill="1" applyBorder="1" applyAlignment="1">
      <alignment horizontal="center"/>
      <protection/>
    </xf>
    <xf numFmtId="0" fontId="0" fillId="36" borderId="10" xfId="50" applyFill="1" applyBorder="1">
      <alignment/>
      <protection/>
    </xf>
    <xf numFmtId="0" fontId="0" fillId="0" borderId="10" xfId="50" applyFont="1" applyBorder="1" applyAlignment="1">
      <alignment horizontal="center"/>
      <protection/>
    </xf>
    <xf numFmtId="0" fontId="0" fillId="0" borderId="13" xfId="50" applyFont="1" applyBorder="1" applyAlignment="1">
      <alignment horizontal="center"/>
      <protection/>
    </xf>
    <xf numFmtId="0" fontId="0" fillId="38" borderId="10" xfId="50" applyFont="1" applyFill="1" applyBorder="1" applyAlignment="1">
      <alignment horizontal="center"/>
      <protection/>
    </xf>
    <xf numFmtId="164" fontId="0" fillId="35" borderId="14" xfId="50" applyNumberFormat="1" applyFill="1" applyBorder="1" applyAlignment="1">
      <alignment horizontal="center"/>
      <protection/>
    </xf>
    <xf numFmtId="0" fontId="1" fillId="0" borderId="0" xfId="50" applyFont="1" applyFill="1" applyBorder="1" applyAlignment="1">
      <alignment horizontal="right"/>
      <protection/>
    </xf>
    <xf numFmtId="0" fontId="0" fillId="0" borderId="0" xfId="50" applyFill="1" applyBorder="1">
      <alignment/>
      <protection/>
    </xf>
    <xf numFmtId="0" fontId="9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0" borderId="14" xfId="50" applyFont="1" applyBorder="1" applyAlignment="1">
      <alignment horizontal="center" wrapText="1"/>
      <protection/>
    </xf>
    <xf numFmtId="0" fontId="1" fillId="0" borderId="10" xfId="50" applyFont="1" applyBorder="1" applyAlignment="1">
      <alignment horizontal="center" textRotation="90" wrapText="1"/>
      <protection/>
    </xf>
    <xf numFmtId="0" fontId="0" fillId="38" borderId="0" xfId="50" applyFill="1" applyAlignment="1">
      <alignment horizontal="center" vertical="center"/>
      <protection/>
    </xf>
    <xf numFmtId="0" fontId="0" fillId="36" borderId="10" xfId="50" applyFill="1" applyBorder="1" applyAlignment="1">
      <alignment horizontal="center" vertical="center"/>
      <protection/>
    </xf>
    <xf numFmtId="0" fontId="13" fillId="36" borderId="0" xfId="50" applyFont="1" applyFill="1" applyBorder="1" applyAlignment="1">
      <alignment horizontal="center"/>
      <protection/>
    </xf>
    <xf numFmtId="0" fontId="14" fillId="39" borderId="10" xfId="50" applyFont="1" applyFill="1" applyBorder="1" applyAlignment="1">
      <alignment horizontal="center"/>
      <protection/>
    </xf>
    <xf numFmtId="0" fontId="15" fillId="0" borderId="0" xfId="50" applyFont="1">
      <alignment/>
      <protection/>
    </xf>
    <xf numFmtId="0" fontId="13" fillId="39" borderId="12" xfId="50" applyFont="1" applyFill="1" applyBorder="1" applyAlignment="1">
      <alignment horizontal="center"/>
      <protection/>
    </xf>
    <xf numFmtId="0" fontId="15" fillId="0" borderId="13" xfId="50" applyFont="1" applyFill="1" applyBorder="1" applyAlignment="1">
      <alignment horizontal="center"/>
      <protection/>
    </xf>
    <xf numFmtId="0" fontId="15" fillId="0" borderId="10" xfId="50" applyFont="1" applyFill="1" applyBorder="1" applyAlignment="1">
      <alignment horizontal="center"/>
      <protection/>
    </xf>
    <xf numFmtId="0" fontId="15" fillId="0" borderId="10" xfId="50" applyFont="1" applyBorder="1" applyAlignment="1">
      <alignment horizontal="center"/>
      <protection/>
    </xf>
    <xf numFmtId="0" fontId="15" fillId="0" borderId="0" xfId="50" applyFont="1" applyAlignment="1">
      <alignment horizontal="center"/>
      <protection/>
    </xf>
    <xf numFmtId="0" fontId="13" fillId="36" borderId="12" xfId="50" applyFont="1" applyFill="1" applyBorder="1" applyAlignment="1">
      <alignment horizontal="center"/>
      <protection/>
    </xf>
    <xf numFmtId="0" fontId="14" fillId="39" borderId="13" xfId="50" applyFont="1" applyFill="1" applyBorder="1" applyAlignment="1">
      <alignment horizontal="center"/>
      <protection/>
    </xf>
    <xf numFmtId="0" fontId="13" fillId="39" borderId="10" xfId="50" applyFont="1" applyFill="1" applyBorder="1" applyAlignment="1">
      <alignment horizontal="center"/>
      <protection/>
    </xf>
    <xf numFmtId="0" fontId="9" fillId="0" borderId="10" xfId="50" applyFont="1" applyBorder="1" applyAlignment="1">
      <alignment horizontal="center" wrapText="1"/>
      <protection/>
    </xf>
    <xf numFmtId="0" fontId="9" fillId="36" borderId="43" xfId="50" applyFont="1" applyFill="1" applyBorder="1">
      <alignment/>
      <protection/>
    </xf>
    <xf numFmtId="0" fontId="9" fillId="36" borderId="10" xfId="50" applyFont="1" applyFill="1" applyBorder="1">
      <alignment/>
      <protection/>
    </xf>
    <xf numFmtId="0" fontId="9" fillId="0" borderId="12" xfId="0" applyFont="1" applyBorder="1" applyAlignment="1">
      <alignment/>
    </xf>
    <xf numFmtId="0" fontId="9" fillId="34" borderId="12" xfId="50" applyFont="1" applyFill="1" applyBorder="1">
      <alignment/>
      <protection/>
    </xf>
    <xf numFmtId="0" fontId="15" fillId="38" borderId="0" xfId="50" applyFont="1" applyFill="1" applyAlignment="1">
      <alignment horizontal="center"/>
      <protection/>
    </xf>
    <xf numFmtId="0" fontId="12" fillId="38" borderId="0" xfId="50" applyFont="1" applyFill="1">
      <alignment/>
      <protection/>
    </xf>
    <xf numFmtId="0" fontId="0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" fillId="0" borderId="0" xfId="50" applyFont="1" applyBorder="1" applyAlignment="1">
      <alignment horizontal="center" vertical="center"/>
      <protection/>
    </xf>
    <xf numFmtId="0" fontId="1" fillId="0" borderId="0" xfId="50" applyFont="1" applyAlignment="1">
      <alignment horizontal="center" vertical="center"/>
      <protection/>
    </xf>
    <xf numFmtId="0" fontId="1" fillId="0" borderId="44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Remarque" xfId="52"/>
    <cellStyle name="Sortie" xfId="53"/>
    <cellStyle name="Texte explicatif" xfId="54"/>
    <cellStyle name="Titre " xfId="55"/>
    <cellStyle name="Titre 1" xfId="56"/>
    <cellStyle name="Titre 2" xfId="57"/>
    <cellStyle name="Titre 3" xfId="58"/>
    <cellStyle name="Titre 4" xfId="59"/>
    <cellStyle name="Total" xfId="60"/>
    <cellStyle name="Vérification de cellul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workbookViewId="0" topLeftCell="A1">
      <selection activeCell="I52" sqref="I52"/>
    </sheetView>
  </sheetViews>
  <sheetFormatPr defaultColWidth="11.421875" defaultRowHeight="12.75"/>
  <cols>
    <col min="1" max="1" width="11.28125" style="0" customWidth="1"/>
    <col min="2" max="2" width="6.421875" style="0" customWidth="1"/>
    <col min="3" max="21" width="6.140625" style="0" customWidth="1"/>
  </cols>
  <sheetData>
    <row r="1" spans="9:21" ht="15">
      <c r="I1" s="2" t="s">
        <v>0</v>
      </c>
      <c r="U1" s="3"/>
    </row>
    <row r="2" spans="1:21" ht="12">
      <c r="A2" s="4" t="s">
        <v>30</v>
      </c>
      <c r="B2" s="4" t="s">
        <v>114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95</v>
      </c>
    </row>
    <row r="3" spans="1:21" ht="12">
      <c r="A3" s="22" t="s">
        <v>36</v>
      </c>
      <c r="B3" s="70">
        <v>2</v>
      </c>
      <c r="C3" s="70">
        <v>1</v>
      </c>
      <c r="D3" s="70">
        <v>2</v>
      </c>
      <c r="E3" s="70" t="s">
        <v>98</v>
      </c>
      <c r="F3" s="70" t="s">
        <v>98</v>
      </c>
      <c r="G3" s="70">
        <v>3</v>
      </c>
      <c r="H3" s="5"/>
      <c r="I3" s="5"/>
      <c r="J3" s="5"/>
      <c r="K3" s="5"/>
      <c r="L3" s="5"/>
      <c r="M3" s="5"/>
      <c r="N3" s="5"/>
      <c r="O3" s="5"/>
      <c r="P3" s="5"/>
      <c r="Q3" s="5"/>
      <c r="R3" s="1"/>
      <c r="S3" s="1"/>
      <c r="T3" s="1"/>
      <c r="U3" s="1"/>
    </row>
    <row r="4" spans="1:21" ht="12">
      <c r="A4" s="22" t="s">
        <v>37</v>
      </c>
      <c r="B4" s="71">
        <v>4</v>
      </c>
      <c r="C4" s="70" t="s">
        <v>98</v>
      </c>
      <c r="D4" s="70">
        <v>1</v>
      </c>
      <c r="E4" s="71" t="s">
        <v>98</v>
      </c>
      <c r="F4" s="71">
        <v>2</v>
      </c>
      <c r="G4" s="71" t="s">
        <v>98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">
      <c r="A5" s="22" t="s">
        <v>38</v>
      </c>
      <c r="B5" s="71">
        <v>7</v>
      </c>
      <c r="C5" s="70">
        <v>1</v>
      </c>
      <c r="D5" s="70">
        <v>2</v>
      </c>
      <c r="E5" s="71">
        <v>3</v>
      </c>
      <c r="F5" s="71" t="s">
        <v>98</v>
      </c>
      <c r="G5" s="71">
        <v>4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">
      <c r="A6" s="22" t="s">
        <v>39</v>
      </c>
      <c r="B6" s="71">
        <v>10</v>
      </c>
      <c r="C6" s="70">
        <v>1</v>
      </c>
      <c r="D6" s="70" t="s">
        <v>98</v>
      </c>
      <c r="E6" s="71" t="s">
        <v>98</v>
      </c>
      <c r="F6" s="71">
        <v>2</v>
      </c>
      <c r="G6" s="71">
        <v>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">
      <c r="A7" s="22" t="s">
        <v>40</v>
      </c>
      <c r="B7" s="94">
        <v>1</v>
      </c>
      <c r="C7" s="70">
        <v>1</v>
      </c>
      <c r="D7" s="70">
        <v>2</v>
      </c>
      <c r="E7" s="70" t="s">
        <v>98</v>
      </c>
      <c r="F7" s="70" t="s">
        <v>98</v>
      </c>
      <c r="G7" s="70">
        <v>3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">
      <c r="A8" s="22" t="s">
        <v>29</v>
      </c>
      <c r="B8" s="94">
        <v>3</v>
      </c>
      <c r="C8" s="70" t="s">
        <v>98</v>
      </c>
      <c r="D8" s="70">
        <v>1</v>
      </c>
      <c r="E8" s="71" t="s">
        <v>98</v>
      </c>
      <c r="F8" s="71">
        <v>2</v>
      </c>
      <c r="G8" s="71" t="s">
        <v>98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">
      <c r="A9" s="22" t="s">
        <v>41</v>
      </c>
      <c r="B9" s="94">
        <v>5</v>
      </c>
      <c r="C9" s="70">
        <v>1</v>
      </c>
      <c r="D9" s="70">
        <v>2</v>
      </c>
      <c r="E9" s="71">
        <v>3</v>
      </c>
      <c r="F9" s="71" t="s">
        <v>98</v>
      </c>
      <c r="G9" s="71">
        <v>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">
      <c r="A10" s="22" t="s">
        <v>42</v>
      </c>
      <c r="B10" s="94">
        <v>8</v>
      </c>
      <c r="C10" s="70">
        <v>1</v>
      </c>
      <c r="D10" s="70" t="s">
        <v>98</v>
      </c>
      <c r="E10" s="71" t="s">
        <v>98</v>
      </c>
      <c r="F10" s="71">
        <v>2</v>
      </c>
      <c r="G10" s="71">
        <v>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">
      <c r="A11" s="22" t="s">
        <v>43</v>
      </c>
      <c r="B11" s="94">
        <v>12</v>
      </c>
      <c r="C11" s="70">
        <v>1</v>
      </c>
      <c r="D11" s="70">
        <v>2</v>
      </c>
      <c r="E11" s="70" t="s">
        <v>98</v>
      </c>
      <c r="F11" s="70" t="s">
        <v>98</v>
      </c>
      <c r="G11" s="70">
        <v>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">
      <c r="A12" s="22" t="s">
        <v>44</v>
      </c>
      <c r="B12" s="94">
        <v>15</v>
      </c>
      <c r="C12" s="70" t="s">
        <v>98</v>
      </c>
      <c r="D12" s="70">
        <v>1</v>
      </c>
      <c r="E12" s="71" t="s">
        <v>98</v>
      </c>
      <c r="F12" s="71">
        <v>2</v>
      </c>
      <c r="G12" s="71" t="s">
        <v>98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">
      <c r="A13" s="22" t="s">
        <v>45</v>
      </c>
      <c r="B13" s="94">
        <v>11</v>
      </c>
      <c r="C13" s="70">
        <v>1</v>
      </c>
      <c r="D13" s="70">
        <v>2</v>
      </c>
      <c r="E13" s="71">
        <v>3</v>
      </c>
      <c r="F13" s="71" t="s">
        <v>98</v>
      </c>
      <c r="G13" s="71">
        <v>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">
      <c r="A14" s="22" t="s">
        <v>46</v>
      </c>
      <c r="B14" s="94">
        <v>22</v>
      </c>
      <c r="C14" s="70">
        <v>1</v>
      </c>
      <c r="D14" s="70" t="s">
        <v>98</v>
      </c>
      <c r="E14" s="71" t="s">
        <v>98</v>
      </c>
      <c r="F14" s="71">
        <v>2</v>
      </c>
      <c r="G14" s="71">
        <v>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">
      <c r="A15" s="22" t="s">
        <v>47</v>
      </c>
      <c r="B15" s="94">
        <v>25</v>
      </c>
      <c r="C15" s="70">
        <v>1</v>
      </c>
      <c r="D15" s="70">
        <v>2</v>
      </c>
      <c r="E15" s="70" t="s">
        <v>98</v>
      </c>
      <c r="F15" s="70" t="s">
        <v>98</v>
      </c>
      <c r="G15" s="70">
        <v>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">
      <c r="A16" s="22" t="s">
        <v>48</v>
      </c>
      <c r="B16" s="94">
        <v>16</v>
      </c>
      <c r="C16" s="70" t="s">
        <v>98</v>
      </c>
      <c r="D16" s="70">
        <v>1</v>
      </c>
      <c r="E16" s="71" t="s">
        <v>98</v>
      </c>
      <c r="F16" s="71">
        <v>2</v>
      </c>
      <c r="G16" s="71" t="s">
        <v>98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">
      <c r="A17" s="22" t="s">
        <v>49</v>
      </c>
      <c r="B17" s="94">
        <v>18</v>
      </c>
      <c r="C17" s="70">
        <v>1</v>
      </c>
      <c r="D17" s="70">
        <v>2</v>
      </c>
      <c r="E17" s="71">
        <v>3</v>
      </c>
      <c r="F17" s="71" t="s">
        <v>98</v>
      </c>
      <c r="G17" s="71">
        <v>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">
      <c r="A18" s="22" t="s">
        <v>50</v>
      </c>
      <c r="B18" s="94">
        <v>21</v>
      </c>
      <c r="C18" s="70" t="s">
        <v>98</v>
      </c>
      <c r="D18" s="70" t="s">
        <v>98</v>
      </c>
      <c r="E18" s="71" t="s">
        <v>98</v>
      </c>
      <c r="F18" s="71">
        <v>1</v>
      </c>
      <c r="G18" s="71">
        <v>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">
      <c r="A19" s="22" t="s">
        <v>51</v>
      </c>
      <c r="B19" s="94">
        <v>13</v>
      </c>
      <c r="C19" s="70">
        <v>1</v>
      </c>
      <c r="D19" s="70">
        <v>2</v>
      </c>
      <c r="E19" s="70" t="s">
        <v>98</v>
      </c>
      <c r="F19" s="70" t="s">
        <v>98</v>
      </c>
      <c r="G19" s="70">
        <v>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">
      <c r="A20" s="22" t="s">
        <v>52</v>
      </c>
      <c r="B20" s="94">
        <v>14</v>
      </c>
      <c r="C20" s="70" t="s">
        <v>98</v>
      </c>
      <c r="D20" s="70">
        <v>1</v>
      </c>
      <c r="E20" s="71" t="s">
        <v>98</v>
      </c>
      <c r="F20" s="71">
        <v>2</v>
      </c>
      <c r="G20" s="71" t="s">
        <v>98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">
      <c r="A21" s="22" t="s">
        <v>53</v>
      </c>
      <c r="B21" s="94">
        <v>24</v>
      </c>
      <c r="C21" s="70">
        <v>1</v>
      </c>
      <c r="D21" s="70">
        <v>2</v>
      </c>
      <c r="E21" s="71">
        <v>3</v>
      </c>
      <c r="F21" s="71" t="s">
        <v>98</v>
      </c>
      <c r="G21" s="71">
        <v>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">
      <c r="A22" s="22" t="s">
        <v>54</v>
      </c>
      <c r="B22" s="94">
        <v>26</v>
      </c>
      <c r="C22" s="70" t="s">
        <v>98</v>
      </c>
      <c r="D22" s="70" t="s">
        <v>98</v>
      </c>
      <c r="E22" s="71" t="s">
        <v>98</v>
      </c>
      <c r="F22" s="71">
        <v>1</v>
      </c>
      <c r="G22" s="71">
        <v>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">
      <c r="A23" s="22" t="s">
        <v>55</v>
      </c>
      <c r="B23" s="94">
        <v>27</v>
      </c>
      <c r="C23" s="70">
        <v>1</v>
      </c>
      <c r="D23" s="70">
        <v>2</v>
      </c>
      <c r="E23" s="70" t="s">
        <v>98</v>
      </c>
      <c r="F23" s="70" t="s">
        <v>98</v>
      </c>
      <c r="G23" s="70">
        <v>3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">
      <c r="A24" s="22" t="s">
        <v>56</v>
      </c>
      <c r="B24" s="94">
        <v>6</v>
      </c>
      <c r="C24" s="70" t="s">
        <v>98</v>
      </c>
      <c r="D24" s="70">
        <v>1</v>
      </c>
      <c r="E24" s="71" t="s">
        <v>98</v>
      </c>
      <c r="F24" s="71">
        <v>2</v>
      </c>
      <c r="G24" s="71" t="s">
        <v>98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">
      <c r="A25" s="22" t="s">
        <v>57</v>
      </c>
      <c r="B25" s="94">
        <v>9</v>
      </c>
      <c r="C25" s="70">
        <v>1</v>
      </c>
      <c r="D25" s="70">
        <v>2</v>
      </c>
      <c r="E25" s="71">
        <v>3</v>
      </c>
      <c r="F25" s="71" t="s">
        <v>98</v>
      </c>
      <c r="G25" s="71">
        <v>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">
      <c r="A26" s="22" t="s">
        <v>58</v>
      </c>
      <c r="B26" s="94">
        <v>13</v>
      </c>
      <c r="C26" s="70" t="s">
        <v>98</v>
      </c>
      <c r="D26" s="70" t="s">
        <v>98</v>
      </c>
      <c r="E26" s="71" t="s">
        <v>98</v>
      </c>
      <c r="F26" s="71">
        <v>1</v>
      </c>
      <c r="G26" s="71">
        <v>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">
      <c r="A27" s="22" t="s">
        <v>59</v>
      </c>
      <c r="B27" s="94">
        <v>23</v>
      </c>
      <c r="C27" s="70" t="s">
        <v>98</v>
      </c>
      <c r="D27" s="70" t="s">
        <v>98</v>
      </c>
      <c r="E27" s="71" t="s">
        <v>98</v>
      </c>
      <c r="F27" s="71">
        <v>1</v>
      </c>
      <c r="G27" s="71">
        <v>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">
      <c r="A28" s="22" t="s">
        <v>60</v>
      </c>
      <c r="B28" s="94">
        <v>17</v>
      </c>
      <c r="C28" s="70" t="s">
        <v>98</v>
      </c>
      <c r="D28" s="70" t="s">
        <v>98</v>
      </c>
      <c r="E28" s="71" t="s">
        <v>98</v>
      </c>
      <c r="F28" s="71">
        <v>1</v>
      </c>
      <c r="G28" s="71">
        <v>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">
      <c r="A29" s="19"/>
      <c r="B29" s="1"/>
      <c r="C29" s="5"/>
      <c r="D29" s="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">
      <c r="A30" s="1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ht="12">
      <c r="A34" t="s">
        <v>19</v>
      </c>
    </row>
    <row r="35" ht="12">
      <c r="A35" t="s">
        <v>20</v>
      </c>
    </row>
    <row r="36" spans="1:10" ht="12">
      <c r="A36" s="6" t="s">
        <v>115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 ht="12">
      <c r="A37" s="6" t="s">
        <v>116</v>
      </c>
      <c r="B37" s="6"/>
      <c r="C37" s="6"/>
      <c r="D37" s="6"/>
      <c r="E37" s="6"/>
      <c r="F37" s="6"/>
      <c r="G37" s="6"/>
      <c r="H37" s="6"/>
      <c r="I37" s="6"/>
      <c r="J37" s="6"/>
    </row>
    <row r="38" spans="1:2" ht="12">
      <c r="A38" s="7" t="s">
        <v>96</v>
      </c>
      <c r="B38" s="7"/>
    </row>
    <row r="40" spans="1:2" ht="15">
      <c r="A40" s="8"/>
      <c r="B40" s="8"/>
    </row>
    <row r="41" spans="1:2" ht="15">
      <c r="A41" s="8"/>
      <c r="B41" s="8"/>
    </row>
    <row r="42" spans="1:21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5">
      <c r="A43" s="3"/>
      <c r="B43" s="3"/>
      <c r="C43" s="3"/>
      <c r="D43" s="3"/>
      <c r="E43" s="3"/>
      <c r="F43" s="3"/>
      <c r="G43" s="3"/>
      <c r="H43" s="3"/>
      <c r="I43" s="9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">
      <c r="A44" s="10"/>
      <c r="B44" s="10"/>
      <c r="C44" s="12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2"/>
      <c r="S44" s="12"/>
      <c r="T44" s="12"/>
      <c r="U44" s="3"/>
    </row>
    <row r="45" spans="1:21" ht="12">
      <c r="A45" s="13"/>
      <c r="B45" s="13"/>
      <c r="C45" s="14"/>
      <c r="D45" s="1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">
      <c r="A46" s="13"/>
      <c r="B46" s="13"/>
      <c r="C46" s="14"/>
      <c r="D46" s="1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">
      <c r="A47" s="13"/>
      <c r="B47" s="13"/>
      <c r="C47" s="14"/>
      <c r="D47" s="1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">
      <c r="A48" s="13"/>
      <c r="B48" s="13"/>
      <c r="C48" s="14"/>
      <c r="D48" s="1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">
      <c r="A49" s="13"/>
      <c r="B49" s="13"/>
      <c r="C49" s="14"/>
      <c r="D49" s="1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">
      <c r="A50" s="13"/>
      <c r="B50" s="13"/>
      <c r="C50" s="14"/>
      <c r="D50" s="1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2">
      <c r="A51" s="13"/>
      <c r="B51" s="13"/>
      <c r="C51" s="14"/>
      <c r="D51" s="1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2">
      <c r="A52" s="13"/>
      <c r="B52" s="13"/>
      <c r="C52" s="14"/>
      <c r="D52" s="1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2">
      <c r="A53" s="13"/>
      <c r="B53" s="13"/>
      <c r="C53" s="14"/>
      <c r="D53" s="1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2">
      <c r="A54" s="13"/>
      <c r="B54" s="13"/>
      <c r="C54" s="14"/>
      <c r="D54" s="1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2">
      <c r="A55" s="13"/>
      <c r="B55" s="13"/>
      <c r="C55" s="14"/>
      <c r="D55" s="1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2">
      <c r="A56" s="13"/>
      <c r="B56" s="13"/>
      <c r="C56" s="14"/>
      <c r="D56" s="1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2">
      <c r="A57" s="13"/>
      <c r="B57" s="13"/>
      <c r="C57" s="11"/>
      <c r="D57" s="11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2">
      <c r="A58" s="13"/>
      <c r="B58" s="13"/>
      <c r="C58" s="14"/>
      <c r="D58" s="14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2">
      <c r="A59" s="13"/>
      <c r="B59" s="13"/>
      <c r="C59" s="14"/>
      <c r="D59" s="14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2">
      <c r="A60" s="13"/>
      <c r="B60" s="13"/>
      <c r="C60" s="14"/>
      <c r="D60" s="1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2">
      <c r="A61" s="13"/>
      <c r="B61" s="13"/>
      <c r="C61" s="14"/>
      <c r="D61" s="1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2">
      <c r="A62" s="13"/>
      <c r="B62" s="13"/>
      <c r="C62" s="11"/>
      <c r="D62" s="11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2">
      <c r="A63" s="13"/>
      <c r="B63" s="13"/>
      <c r="C63" s="14"/>
      <c r="D63" s="1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2">
      <c r="A64" s="13"/>
      <c r="B64" s="13"/>
      <c r="C64" s="15"/>
      <c r="D64" s="15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12">
      <c r="A65" s="13"/>
      <c r="B65" s="13"/>
      <c r="C65" s="14"/>
      <c r="D65" s="1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12">
      <c r="A66" s="13"/>
      <c r="B66" s="13"/>
      <c r="C66" s="14"/>
      <c r="D66" s="1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12">
      <c r="A67" s="13"/>
      <c r="B67" s="13"/>
      <c r="C67" s="14"/>
      <c r="D67" s="1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12">
      <c r="A68" s="13"/>
      <c r="B68" s="13"/>
      <c r="C68" s="14"/>
      <c r="D68" s="1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2">
      <c r="A69" s="13"/>
      <c r="B69" s="13"/>
      <c r="C69" s="15"/>
      <c r="D69" s="15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12">
      <c r="A70" s="13"/>
      <c r="B70" s="13"/>
      <c r="C70" s="11"/>
      <c r="D70" s="11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t="12">
      <c r="A71" s="13"/>
      <c r="B71" s="13"/>
      <c r="C71" s="14"/>
      <c r="D71" s="1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t="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t="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6.5">
      <c r="A76" s="16"/>
      <c r="B76" s="1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5">
      <c r="A77" s="17"/>
      <c r="B77" s="17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15">
      <c r="A78" s="17"/>
      <c r="B78" s="17"/>
      <c r="C78" s="3"/>
      <c r="D78" s="3"/>
      <c r="E78" s="3"/>
      <c r="F78" s="3"/>
      <c r="G78" s="3"/>
      <c r="H78" s="3"/>
      <c r="I78" s="3"/>
      <c r="J78" s="1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16.5">
      <c r="A79" s="16"/>
      <c r="B79" s="16"/>
      <c r="C79" s="3"/>
      <c r="D79" s="3"/>
      <c r="E79" s="3"/>
      <c r="F79" s="3"/>
      <c r="G79" s="3"/>
      <c r="H79" s="3"/>
      <c r="I79" s="3"/>
      <c r="J79" s="1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16.5">
      <c r="A80" s="16"/>
      <c r="B80" s="16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18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3"/>
    </row>
    <row r="82" spans="1:21" ht="12.7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3"/>
    </row>
    <row r="83" spans="1:21" ht="12.7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3"/>
    </row>
    <row r="84" spans="1:21" ht="12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3"/>
    </row>
    <row r="85" spans="1:21" ht="9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3"/>
    </row>
    <row r="86" spans="1:21" ht="12.75" customHeight="1" hidden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3"/>
    </row>
    <row r="87" spans="1:21" ht="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t="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t="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t="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t="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</sheetData>
  <sheetProtection/>
  <printOptions horizontalCentered="1" verticalCentered="1"/>
  <pageMargins left="0" right="0" top="0" bottom="0" header="0.51" footer="0.5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D50" sqref="D50"/>
    </sheetView>
  </sheetViews>
  <sheetFormatPr defaultColWidth="11.421875" defaultRowHeight="12.75"/>
  <cols>
    <col min="1" max="2" width="11.7109375" style="0" customWidth="1"/>
  </cols>
  <sheetData>
    <row r="1" spans="1:4" ht="12">
      <c r="A1" s="101" t="s">
        <v>117</v>
      </c>
      <c r="B1" s="102"/>
      <c r="C1" s="102"/>
      <c r="D1" s="102"/>
    </row>
    <row r="2" spans="1:4" ht="12">
      <c r="A2" s="102"/>
      <c r="B2" s="102"/>
      <c r="C2" s="102"/>
      <c r="D2" s="102"/>
    </row>
    <row r="3" spans="1:4" ht="12">
      <c r="A3" s="102"/>
      <c r="B3" s="102"/>
      <c r="C3" s="102"/>
      <c r="D3" s="102"/>
    </row>
    <row r="4" spans="1:4" ht="12">
      <c r="A4" s="102"/>
      <c r="B4" s="102"/>
      <c r="C4" s="102"/>
      <c r="D4" s="102"/>
    </row>
    <row r="5" spans="1:4" ht="12">
      <c r="A5" s="102"/>
      <c r="B5" s="102"/>
      <c r="C5" s="102"/>
      <c r="D5" s="102"/>
    </row>
    <row r="6" spans="1:4" ht="12">
      <c r="A6" s="102"/>
      <c r="B6" s="102"/>
      <c r="C6" s="102"/>
      <c r="D6" s="102"/>
    </row>
    <row r="7" spans="1:4" ht="12">
      <c r="A7" s="102"/>
      <c r="B7" s="102"/>
      <c r="C7" s="102"/>
      <c r="D7" s="102"/>
    </row>
    <row r="8" spans="1:4" ht="12">
      <c r="A8" s="102"/>
      <c r="B8" s="102"/>
      <c r="C8" s="102"/>
      <c r="D8" s="102"/>
    </row>
    <row r="9" spans="1:4" ht="12">
      <c r="A9" s="102"/>
      <c r="B9" s="102"/>
      <c r="C9" s="102"/>
      <c r="D9" s="102"/>
    </row>
    <row r="10" spans="1:4" ht="12">
      <c r="A10" s="102"/>
      <c r="B10" s="102"/>
      <c r="C10" s="102"/>
      <c r="D10" s="102"/>
    </row>
    <row r="11" spans="1:4" ht="12">
      <c r="A11" s="102"/>
      <c r="B11" s="102"/>
      <c r="C11" s="102"/>
      <c r="D11" s="102"/>
    </row>
    <row r="12" spans="1:4" ht="12">
      <c r="A12" s="102"/>
      <c r="B12" s="102"/>
      <c r="C12" s="102"/>
      <c r="D12" s="102"/>
    </row>
    <row r="13" spans="1:4" ht="12">
      <c r="A13" s="102"/>
      <c r="B13" s="102"/>
      <c r="C13" s="102"/>
      <c r="D13" s="102"/>
    </row>
    <row r="14" spans="1:4" ht="12">
      <c r="A14" s="102"/>
      <c r="B14" s="102"/>
      <c r="C14" s="102"/>
      <c r="D14" s="102"/>
    </row>
    <row r="15" spans="1:4" ht="12.75" thickBot="1">
      <c r="A15" s="102"/>
      <c r="B15" s="102"/>
      <c r="C15" s="102"/>
      <c r="D15" s="102"/>
    </row>
    <row r="16" spans="1:4" ht="12">
      <c r="A16" s="95"/>
      <c r="B16" s="96"/>
      <c r="C16" s="39"/>
      <c r="D16" s="40"/>
    </row>
    <row r="17" spans="1:4" ht="12.75" thickBot="1">
      <c r="A17" s="41"/>
      <c r="B17" s="3"/>
      <c r="C17" s="3"/>
      <c r="D17" s="42"/>
    </row>
    <row r="18" spans="1:4" ht="12">
      <c r="A18" s="43"/>
      <c r="B18" s="3"/>
      <c r="C18" s="97" t="s">
        <v>85</v>
      </c>
      <c r="D18" s="98"/>
    </row>
    <row r="19" spans="1:4" ht="12">
      <c r="A19" s="44"/>
      <c r="B19" s="3"/>
      <c r="C19" s="97"/>
      <c r="D19" s="98"/>
    </row>
    <row r="20" spans="1:4" ht="12">
      <c r="A20" s="45" t="s">
        <v>86</v>
      </c>
      <c r="B20" s="3"/>
      <c r="C20" s="97"/>
      <c r="D20" s="98"/>
    </row>
    <row r="21" spans="1:4" ht="12">
      <c r="A21" s="44"/>
      <c r="B21" s="3"/>
      <c r="C21" s="97"/>
      <c r="D21" s="98"/>
    </row>
    <row r="22" spans="1:4" ht="12">
      <c r="A22" s="44"/>
      <c r="B22" s="3"/>
      <c r="C22" s="97"/>
      <c r="D22" s="98"/>
    </row>
    <row r="23" spans="1:4" ht="12.75" thickBot="1">
      <c r="A23" s="46"/>
      <c r="B23" s="3"/>
      <c r="C23" s="97"/>
      <c r="D23" s="98"/>
    </row>
    <row r="24" spans="1:4" ht="12">
      <c r="A24" s="47"/>
      <c r="B24" s="3"/>
      <c r="C24" s="97"/>
      <c r="D24" s="98"/>
    </row>
    <row r="25" spans="1:4" ht="12">
      <c r="A25" s="48"/>
      <c r="B25" s="49"/>
      <c r="C25" s="97"/>
      <c r="D25" s="98"/>
    </row>
    <row r="26" spans="1:4" ht="12">
      <c r="A26" s="50"/>
      <c r="B26" s="51"/>
      <c r="C26" s="3"/>
      <c r="D26" s="42"/>
    </row>
    <row r="27" spans="1:4" ht="12.75" thickBot="1">
      <c r="A27" s="52"/>
      <c r="B27" s="53"/>
      <c r="C27" s="3"/>
      <c r="D27" s="42"/>
    </row>
    <row r="28" spans="1:4" ht="12">
      <c r="A28" s="54"/>
      <c r="B28" s="55"/>
      <c r="C28" s="3"/>
      <c r="D28" s="42"/>
    </row>
    <row r="29" spans="1:4" ht="12">
      <c r="A29" s="41"/>
      <c r="B29" s="56"/>
      <c r="C29" s="3"/>
      <c r="D29" s="42"/>
    </row>
    <row r="30" spans="1:4" ht="12">
      <c r="A30" s="41"/>
      <c r="B30" s="56"/>
      <c r="C30" s="3"/>
      <c r="D30" s="42"/>
    </row>
    <row r="31" spans="1:4" ht="12">
      <c r="A31" s="57" t="s">
        <v>87</v>
      </c>
      <c r="B31" s="58"/>
      <c r="C31" s="3"/>
      <c r="D31" s="42"/>
    </row>
    <row r="32" spans="1:4" ht="12">
      <c r="A32" s="41"/>
      <c r="B32" s="56"/>
      <c r="C32" s="3"/>
      <c r="D32" s="42"/>
    </row>
    <row r="33" spans="1:4" ht="12.75" thickBot="1">
      <c r="A33" s="59"/>
      <c r="B33" s="60"/>
      <c r="C33" s="3"/>
      <c r="D33" s="42"/>
    </row>
    <row r="34" spans="1:4" ht="12">
      <c r="A34" s="41"/>
      <c r="B34" s="3"/>
      <c r="C34" s="3"/>
      <c r="D34" s="42"/>
    </row>
    <row r="35" spans="1:4" ht="12.75" thickBot="1">
      <c r="A35" s="99"/>
      <c r="B35" s="100"/>
      <c r="C35" s="61"/>
      <c r="D35" s="53"/>
    </row>
  </sheetData>
  <sheetProtection/>
  <mergeCells count="4">
    <mergeCell ref="A16:B16"/>
    <mergeCell ref="C18:D25"/>
    <mergeCell ref="A35:B35"/>
    <mergeCell ref="A1:D1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="94" zoomScaleNormal="94" workbookViewId="0" topLeftCell="A1">
      <pane ySplit="1" topLeftCell="BM2" activePane="bottomLeft" state="frozen"/>
      <selection pane="topLeft" activeCell="A1" sqref="A1"/>
      <selection pane="bottomLeft" activeCell="C42" sqref="C42"/>
    </sheetView>
  </sheetViews>
  <sheetFormatPr defaultColWidth="11.421875" defaultRowHeight="12.75"/>
  <cols>
    <col min="1" max="1" width="8.421875" style="26" customWidth="1"/>
    <col min="2" max="3" width="8.28125" style="26" customWidth="1"/>
    <col min="4" max="4" width="6.8515625" style="26" customWidth="1"/>
    <col min="5" max="5" width="8.28125" style="26" customWidth="1"/>
    <col min="6" max="6" width="8.421875" style="26" customWidth="1"/>
    <col min="7" max="7" width="8.00390625" style="26" customWidth="1"/>
    <col min="8" max="8" width="8.7109375" style="26" customWidth="1"/>
    <col min="9" max="9" width="3.140625" style="26" customWidth="1"/>
    <col min="10" max="10" width="5.8515625" style="26" customWidth="1"/>
    <col min="11" max="16" width="8.7109375" style="26" customWidth="1"/>
    <col min="17" max="17" width="3.140625" style="26" customWidth="1"/>
    <col min="18" max="16384" width="10.8515625" style="26" customWidth="1"/>
  </cols>
  <sheetData>
    <row r="1" spans="1:16" ht="66.75" customHeight="1">
      <c r="A1" s="87" t="s">
        <v>21</v>
      </c>
      <c r="B1" s="24" t="s">
        <v>100</v>
      </c>
      <c r="C1" s="24" t="s">
        <v>101</v>
      </c>
      <c r="D1" s="24" t="s">
        <v>102</v>
      </c>
      <c r="E1" s="72" t="s">
        <v>103</v>
      </c>
      <c r="F1" s="23" t="s">
        <v>104</v>
      </c>
      <c r="G1" s="23" t="s">
        <v>105</v>
      </c>
      <c r="H1" s="24" t="s">
        <v>99</v>
      </c>
      <c r="I1" s="73" t="s">
        <v>107</v>
      </c>
      <c r="J1" s="25" t="s">
        <v>22</v>
      </c>
      <c r="K1" s="103" t="s">
        <v>106</v>
      </c>
      <c r="L1" s="103"/>
      <c r="M1" s="103"/>
      <c r="N1" s="103"/>
      <c r="O1" s="103"/>
      <c r="P1" s="103"/>
    </row>
    <row r="2" spans="1:16" ht="12">
      <c r="A2" s="88" t="s">
        <v>23</v>
      </c>
      <c r="B2" s="27"/>
      <c r="C2" s="27"/>
      <c r="D2" s="27"/>
      <c r="E2" s="28"/>
      <c r="F2" s="27"/>
      <c r="G2" s="27"/>
      <c r="H2" s="30" t="s">
        <v>31</v>
      </c>
      <c r="I2" s="27"/>
      <c r="J2" s="31"/>
      <c r="K2" s="76" t="str">
        <f aca="true" t="shared" si="0" ref="K2:K37">A2</f>
        <v>POULE 1</v>
      </c>
      <c r="L2" s="77" t="str">
        <f>K3</f>
        <v>CORENTIN</v>
      </c>
      <c r="M2" s="77" t="str">
        <f>K4</f>
        <v>CHRISTOPHER</v>
      </c>
      <c r="N2" s="77" t="str">
        <f>K5</f>
        <v>CHLOE</v>
      </c>
      <c r="O2" s="77" t="str">
        <f>K6</f>
        <v>EMILIE</v>
      </c>
      <c r="P2" s="78"/>
    </row>
    <row r="3" spans="1:16" ht="12">
      <c r="A3" s="38" t="s">
        <v>61</v>
      </c>
      <c r="B3" s="32"/>
      <c r="C3" s="32"/>
      <c r="D3" s="32"/>
      <c r="E3" s="33"/>
      <c r="F3" s="32"/>
      <c r="G3" s="34">
        <f>IF(I3=1,2,IF(I3=2,1.5,IF(I3=3,1,IF(I3=4,0.5,IF(I3=5,0.5)))))</f>
        <v>2</v>
      </c>
      <c r="H3" s="34">
        <f>IF(I3=1,6,IF(I3&lt;&gt;2,6,IF(I3=3,5.75,IF(I3=4,5.5,IF(I3=5,5.25,IF(I3=6,5))))))</f>
        <v>6</v>
      </c>
      <c r="I3" s="74">
        <f>RANK(P3,$P$3:$P$6,0)</f>
        <v>1</v>
      </c>
      <c r="J3" s="35">
        <f>SUM(B3:H3)</f>
        <v>8</v>
      </c>
      <c r="K3" s="79" t="str">
        <f t="shared" si="0"/>
        <v>CORENTIN</v>
      </c>
      <c r="L3" s="80">
        <v>0</v>
      </c>
      <c r="M3" s="81"/>
      <c r="N3" s="82"/>
      <c r="O3" s="82"/>
      <c r="P3" s="92">
        <f>SUM(L3:O3)</f>
        <v>0</v>
      </c>
    </row>
    <row r="4" spans="1:16" ht="12">
      <c r="A4" s="38" t="s">
        <v>62</v>
      </c>
      <c r="B4" s="32"/>
      <c r="C4" s="32"/>
      <c r="D4" s="32"/>
      <c r="E4" s="32"/>
      <c r="F4" s="32"/>
      <c r="G4" s="34">
        <f>IF(I4=1,2,IF(I4=2,1.5,IF(I4=3,1,IF(I4=4,0.5,IF(I4=5,0.5)))))</f>
        <v>2</v>
      </c>
      <c r="H4" s="34">
        <f>IF(I4=1,6,IF(I4&lt;&gt;2,6,IF(I4=3,5.75,IF(I4=4,5.5,IF(I4=5,5.25,IF(I4=6,5))))))</f>
        <v>6</v>
      </c>
      <c r="I4" s="74">
        <f>RANK(P4,$P$3:$P$6,0)</f>
        <v>1</v>
      </c>
      <c r="J4" s="35">
        <f aca="true" t="shared" si="1" ref="J4:J37">SUM(B4:H4)</f>
        <v>8</v>
      </c>
      <c r="K4" s="79" t="str">
        <f t="shared" si="0"/>
        <v>CHRISTOPHER</v>
      </c>
      <c r="L4" s="80"/>
      <c r="M4" s="81">
        <v>0</v>
      </c>
      <c r="N4" s="82"/>
      <c r="O4" s="82"/>
      <c r="P4" s="92">
        <f>SUM(L4:O4)</f>
        <v>0</v>
      </c>
    </row>
    <row r="5" spans="1:16" ht="12">
      <c r="A5" s="38" t="s">
        <v>63</v>
      </c>
      <c r="B5" s="32"/>
      <c r="C5" s="32"/>
      <c r="D5" s="32"/>
      <c r="E5" s="32"/>
      <c r="F5" s="32"/>
      <c r="G5" s="34">
        <f>IF(I5=1,2,IF(I5=2,1.5,IF(I5=3,1,IF(I5=4,0.5,IF(I5=5,0.5)))))</f>
        <v>2</v>
      </c>
      <c r="H5" s="34">
        <f>IF(I5=1,6,IF(I5&lt;&gt;2,6,IF(I5=3,5.75,IF(I5=4,5.5,IF(I5=5,5.25,IF(I5=6,5))))))</f>
        <v>6</v>
      </c>
      <c r="I5" s="74">
        <f>RANK(P5,$P$3:$P$6,0)</f>
        <v>1</v>
      </c>
      <c r="J5" s="35">
        <f t="shared" si="1"/>
        <v>8</v>
      </c>
      <c r="K5" s="79" t="str">
        <f t="shared" si="0"/>
        <v>CHLOE</v>
      </c>
      <c r="L5" s="80"/>
      <c r="M5" s="81"/>
      <c r="N5" s="82">
        <v>0</v>
      </c>
      <c r="O5" s="82"/>
      <c r="P5" s="92">
        <f>SUM(L5:O5)</f>
        <v>0</v>
      </c>
    </row>
    <row r="6" spans="1:16" ht="12">
      <c r="A6" s="38" t="s">
        <v>64</v>
      </c>
      <c r="B6" s="32"/>
      <c r="C6" s="32"/>
      <c r="D6" s="32"/>
      <c r="E6" s="33"/>
      <c r="F6" s="32"/>
      <c r="G6" s="34">
        <f>IF(I6=1,2,IF(I6=2,1.5,IF(I6=3,1,IF(I6=4,0.5,IF(I6=5,0.5)))))</f>
        <v>2</v>
      </c>
      <c r="H6" s="34">
        <f>IF(I6=1,6,IF(I6&lt;&gt;2,6,IF(I6=3,5.75,IF(I6=4,5.5,IF(I6=5,5.25,IF(I6=6,5))))))</f>
        <v>6</v>
      </c>
      <c r="I6" s="74">
        <f>RANK(P6,$P$3:$P$6,0)</f>
        <v>1</v>
      </c>
      <c r="J6" s="35">
        <f t="shared" si="1"/>
        <v>8</v>
      </c>
      <c r="K6" s="79" t="str">
        <f t="shared" si="0"/>
        <v>EMILIE</v>
      </c>
      <c r="L6" s="80"/>
      <c r="M6" s="81"/>
      <c r="N6" s="82"/>
      <c r="O6" s="82">
        <v>0</v>
      </c>
      <c r="P6" s="92">
        <f>SUM(L6:O6)</f>
        <v>0</v>
      </c>
    </row>
    <row r="7" spans="1:16" ht="12">
      <c r="A7" s="89" t="s">
        <v>24</v>
      </c>
      <c r="B7" s="27"/>
      <c r="C7" s="27"/>
      <c r="D7" s="27"/>
      <c r="E7" s="29"/>
      <c r="F7" s="27"/>
      <c r="G7" s="27"/>
      <c r="H7" s="30" t="s">
        <v>32</v>
      </c>
      <c r="I7" s="75"/>
      <c r="J7" s="75"/>
      <c r="K7" s="84" t="str">
        <f t="shared" si="0"/>
        <v>POULE 2</v>
      </c>
      <c r="L7" s="85" t="str">
        <f>K8</f>
        <v>TANGUY</v>
      </c>
      <c r="M7" s="77" t="str">
        <f>K9</f>
        <v>MARVIN</v>
      </c>
      <c r="N7" s="77" t="str">
        <f>K10</f>
        <v>ARTHUR</v>
      </c>
      <c r="O7" s="77" t="str">
        <f>K11</f>
        <v>MELANIE</v>
      </c>
      <c r="P7" s="83"/>
    </row>
    <row r="8" spans="1:16" ht="12">
      <c r="A8" s="38" t="s">
        <v>65</v>
      </c>
      <c r="B8" s="32"/>
      <c r="C8" s="32"/>
      <c r="D8" s="32"/>
      <c r="E8" s="32"/>
      <c r="F8" s="32"/>
      <c r="G8" s="34">
        <f>IF(I8=1,2,IF(I8=2,1.5,IF(I8=3,1,IF(I8=4,0.5,IF(I8=5,0.5)))))</f>
        <v>2</v>
      </c>
      <c r="H8" s="34">
        <f>IF(I8=1,5,IF(I8=2,4.75,IF(I8=3,4.5,IF(I8=4,4.25))))</f>
        <v>5</v>
      </c>
      <c r="I8" s="74">
        <f>RANK(P8,$P$8:$P$12,0)</f>
        <v>1</v>
      </c>
      <c r="J8" s="35">
        <f t="shared" si="1"/>
        <v>7</v>
      </c>
      <c r="K8" s="79" t="str">
        <f t="shared" si="0"/>
        <v>TANGUY</v>
      </c>
      <c r="L8" s="80">
        <v>0</v>
      </c>
      <c r="M8" s="81"/>
      <c r="N8" s="82"/>
      <c r="O8" s="82"/>
      <c r="P8" s="92">
        <f>SUM(L8:O8)</f>
        <v>0</v>
      </c>
    </row>
    <row r="9" spans="1:16" ht="12">
      <c r="A9" s="90" t="s">
        <v>66</v>
      </c>
      <c r="B9" s="32"/>
      <c r="C9" s="32"/>
      <c r="D9" s="32"/>
      <c r="E9" s="32"/>
      <c r="F9" s="32"/>
      <c r="G9" s="34">
        <f>IF(I9=1,2,IF(I9=2,1.5,IF(I9=3,1,IF(I9=4,0.5,IF(I9=5,0.5)))))</f>
        <v>2</v>
      </c>
      <c r="H9" s="34">
        <f>IF(I9=1,5,IF(I9=2,4.75,IF(I9=3,4.5,IF(I9=4,4.25))))</f>
        <v>5</v>
      </c>
      <c r="I9" s="74">
        <f>RANK(P9,$P$8:$P$12,0)</f>
        <v>1</v>
      </c>
      <c r="J9" s="35">
        <f t="shared" si="1"/>
        <v>7</v>
      </c>
      <c r="K9" s="79" t="str">
        <f t="shared" si="0"/>
        <v>MARVIN</v>
      </c>
      <c r="L9" s="80"/>
      <c r="M9" s="81">
        <v>0</v>
      </c>
      <c r="N9" s="82"/>
      <c r="O9" s="82"/>
      <c r="P9" s="92">
        <f>SUM(L9:O9)</f>
        <v>0</v>
      </c>
    </row>
    <row r="10" spans="1:16" ht="12">
      <c r="A10" s="90" t="s">
        <v>67</v>
      </c>
      <c r="B10" s="32"/>
      <c r="C10" s="32"/>
      <c r="D10" s="32"/>
      <c r="E10" s="32"/>
      <c r="F10" s="32"/>
      <c r="G10" s="34">
        <f>IF(I10=1,2,IF(I10=2,1.5,IF(I10=3,1,IF(I10=4,0.5,IF(I10=5,0.5)))))</f>
        <v>2</v>
      </c>
      <c r="H10" s="34">
        <f>IF(I10=1,5,IF(I10=2,4.75,IF(I10=3,4.5,IF(I10=4,4.25))))</f>
        <v>5</v>
      </c>
      <c r="I10" s="74">
        <f>RANK(P10,$P$8:$P$12,0)</f>
        <v>1</v>
      </c>
      <c r="J10" s="35">
        <f t="shared" si="1"/>
        <v>7</v>
      </c>
      <c r="K10" s="79" t="str">
        <f t="shared" si="0"/>
        <v>ARTHUR</v>
      </c>
      <c r="L10" s="80"/>
      <c r="M10" s="81"/>
      <c r="N10" s="82">
        <v>0</v>
      </c>
      <c r="O10" s="82"/>
      <c r="P10" s="92">
        <f>SUM(L10:O10)</f>
        <v>0</v>
      </c>
    </row>
    <row r="11" spans="1:16" ht="12">
      <c r="A11" s="90" t="s">
        <v>68</v>
      </c>
      <c r="B11" s="32"/>
      <c r="C11" s="32"/>
      <c r="D11" s="32"/>
      <c r="E11" s="32"/>
      <c r="F11" s="32"/>
      <c r="G11" s="34">
        <f>IF(I11=1,2,IF(I11=2,1.5,IF(I11=3,1,IF(I11=4,0.5,IF(I11=5,0.5)))))</f>
        <v>2</v>
      </c>
      <c r="H11" s="34">
        <f>IF(I11=1,5,IF(I11=2,4.75,IF(I11=3,4.5,IF(I11=4,4.25))))</f>
        <v>5</v>
      </c>
      <c r="I11" s="74">
        <f>RANK(P11,$P$8:$P$12,0)</f>
        <v>1</v>
      </c>
      <c r="J11" s="35">
        <f t="shared" si="1"/>
        <v>7</v>
      </c>
      <c r="K11" s="79" t="str">
        <f t="shared" si="0"/>
        <v>MELANIE</v>
      </c>
      <c r="L11" s="80"/>
      <c r="M11" s="81"/>
      <c r="N11" s="82"/>
      <c r="O11" s="82">
        <v>0</v>
      </c>
      <c r="P11" s="92">
        <f>SUM(L11:O11)</f>
        <v>0</v>
      </c>
    </row>
    <row r="12" spans="1:16" ht="12">
      <c r="A12" s="89" t="s">
        <v>25</v>
      </c>
      <c r="B12" s="27"/>
      <c r="C12" s="27"/>
      <c r="D12" s="27"/>
      <c r="E12" s="29"/>
      <c r="F12" s="27"/>
      <c r="G12" s="27"/>
      <c r="H12" s="30" t="s">
        <v>33</v>
      </c>
      <c r="I12" s="75"/>
      <c r="J12" s="75"/>
      <c r="K12" s="84" t="str">
        <f t="shared" si="0"/>
        <v>POULE 3</v>
      </c>
      <c r="L12" s="85" t="str">
        <f>K13</f>
        <v>ISMAEL</v>
      </c>
      <c r="M12" s="77" t="str">
        <f>K14</f>
        <v>JOACKIM</v>
      </c>
      <c r="N12" s="77" t="str">
        <f>K15</f>
        <v>KIKO</v>
      </c>
      <c r="O12" s="77" t="str">
        <f>K16</f>
        <v>JONATHAN</v>
      </c>
      <c r="P12" s="83"/>
    </row>
    <row r="13" spans="1:16" ht="12">
      <c r="A13" s="38" t="s">
        <v>69</v>
      </c>
      <c r="B13" s="32"/>
      <c r="C13" s="32"/>
      <c r="D13" s="32"/>
      <c r="E13" s="32"/>
      <c r="F13" s="32"/>
      <c r="G13" s="34">
        <f>IF(I13=1,2,IF(I13=2,1.5,IF(I13=3,1,IF(I13=4,0.5,IF(I13=5,0.5)))))</f>
        <v>2</v>
      </c>
      <c r="H13" s="34">
        <f>IF(I13=1,4,IF(I13=2,3.75,IF(I13=3,3.5,IF(I13=4,3.25))))</f>
        <v>4</v>
      </c>
      <c r="I13" s="74">
        <f>RANK(P13,$P$13:$P$16,0)</f>
        <v>1</v>
      </c>
      <c r="J13" s="35">
        <f t="shared" si="1"/>
        <v>6</v>
      </c>
      <c r="K13" s="79" t="str">
        <f t="shared" si="0"/>
        <v>ISMAEL</v>
      </c>
      <c r="L13" s="80">
        <v>0</v>
      </c>
      <c r="M13" s="81"/>
      <c r="N13" s="82"/>
      <c r="O13" s="82"/>
      <c r="P13" s="92">
        <f>SUM(L13:O13)</f>
        <v>0</v>
      </c>
    </row>
    <row r="14" spans="1:16" ht="12">
      <c r="A14" s="91" t="s">
        <v>70</v>
      </c>
      <c r="B14" s="32"/>
      <c r="C14" s="32"/>
      <c r="D14" s="32"/>
      <c r="E14" s="32"/>
      <c r="F14" s="32"/>
      <c r="G14" s="34">
        <f>IF(I14=1,2,IF(I14=2,1.5,IF(I14=3,1,IF(I14=4,0.5,IF(I14=5,0.5)))))</f>
        <v>2</v>
      </c>
      <c r="H14" s="34">
        <f>IF(I14=1,4,IF(I14=2,3.75,IF(I14=3,3.5,IF(I14=4,3.25))))</f>
        <v>4</v>
      </c>
      <c r="I14" s="74">
        <f>RANK(P14,$P$13:$P$16,0)</f>
        <v>1</v>
      </c>
      <c r="J14" s="35">
        <f t="shared" si="1"/>
        <v>6</v>
      </c>
      <c r="K14" s="79" t="str">
        <f t="shared" si="0"/>
        <v>JOACKIM</v>
      </c>
      <c r="L14" s="80"/>
      <c r="M14" s="81">
        <v>0</v>
      </c>
      <c r="N14" s="82"/>
      <c r="O14" s="82"/>
      <c r="P14" s="92">
        <f>SUM(L14:O14)</f>
        <v>0</v>
      </c>
    </row>
    <row r="15" spans="1:16" ht="12">
      <c r="A15" s="91" t="s">
        <v>71</v>
      </c>
      <c r="B15" s="32"/>
      <c r="C15" s="32"/>
      <c r="D15" s="32"/>
      <c r="E15" s="32"/>
      <c r="F15" s="32"/>
      <c r="G15" s="34">
        <f>IF(I15=1,2,IF(I15=2,1.5,IF(I15=3,1,IF(I15=4,0.5,IF(I15=5,0.5)))))</f>
        <v>2</v>
      </c>
      <c r="H15" s="34">
        <f>IF(I15=1,4,IF(I15=2,3.75,IF(I15=3,3.5,IF(I15=4,3.25))))</f>
        <v>4</v>
      </c>
      <c r="I15" s="74">
        <f>RANK(P15,$P$13:$P$16,0)</f>
        <v>1</v>
      </c>
      <c r="J15" s="35">
        <f t="shared" si="1"/>
        <v>6</v>
      </c>
      <c r="K15" s="79" t="str">
        <f t="shared" si="0"/>
        <v>KIKO</v>
      </c>
      <c r="L15" s="80"/>
      <c r="M15" s="81"/>
      <c r="N15" s="82">
        <v>0</v>
      </c>
      <c r="O15" s="82"/>
      <c r="P15" s="92">
        <f>SUM(L15:O15)</f>
        <v>0</v>
      </c>
    </row>
    <row r="16" spans="1:16" ht="12">
      <c r="A16" s="91" t="s">
        <v>72</v>
      </c>
      <c r="B16" s="32"/>
      <c r="C16" s="32"/>
      <c r="D16" s="32"/>
      <c r="E16" s="32"/>
      <c r="F16" s="32"/>
      <c r="G16" s="34">
        <f>IF(I16=1,2,IF(I16=2,1.5,IF(I16=3,1,IF(I16=4,0.5,IF(I16=5,0.5)))))</f>
        <v>2</v>
      </c>
      <c r="H16" s="34">
        <f>IF(I16=1,4,IF(I16=2,3.75,IF(I16=3,3.5,IF(I16=4,3.25))))</f>
        <v>4</v>
      </c>
      <c r="I16" s="74">
        <f>RANK(P16,$P$13:$P$16,0)</f>
        <v>1</v>
      </c>
      <c r="J16" s="35">
        <f t="shared" si="1"/>
        <v>6</v>
      </c>
      <c r="K16" s="79" t="str">
        <f t="shared" si="0"/>
        <v>JONATHAN</v>
      </c>
      <c r="L16" s="80"/>
      <c r="M16" s="81"/>
      <c r="N16" s="82"/>
      <c r="O16" s="82">
        <v>0</v>
      </c>
      <c r="P16" s="92">
        <f>SUM(L16:O16)</f>
        <v>0</v>
      </c>
    </row>
    <row r="17" spans="1:16" ht="12">
      <c r="A17" s="89" t="s">
        <v>26</v>
      </c>
      <c r="B17" s="27"/>
      <c r="C17" s="27"/>
      <c r="D17" s="27"/>
      <c r="E17" s="29"/>
      <c r="F17" s="27"/>
      <c r="G17" s="27"/>
      <c r="H17" s="30" t="s">
        <v>33</v>
      </c>
      <c r="I17" s="75"/>
      <c r="J17" s="75"/>
      <c r="K17" s="84" t="str">
        <f t="shared" si="0"/>
        <v>POULE 4</v>
      </c>
      <c r="L17" s="85" t="str">
        <f>K18</f>
        <v>ROSELYNE</v>
      </c>
      <c r="M17" s="77" t="str">
        <f>K19</f>
        <v>REMY</v>
      </c>
      <c r="N17" s="77" t="str">
        <f>K20</f>
        <v>TATIANA</v>
      </c>
      <c r="O17" s="77" t="str">
        <f>K21</f>
        <v>NAOMIE</v>
      </c>
      <c r="P17" s="83"/>
    </row>
    <row r="18" spans="1:16" ht="12">
      <c r="A18" s="38" t="s">
        <v>73</v>
      </c>
      <c r="B18" s="32"/>
      <c r="C18" s="32"/>
      <c r="D18" s="32"/>
      <c r="E18" s="32"/>
      <c r="F18" s="32"/>
      <c r="G18" s="34">
        <f>IF(I18=1,2,IF(I18=2,1.5,IF(I18=3,1,IF(I18=4,0.5,IF(I18=5,0.5)))))</f>
        <v>2</v>
      </c>
      <c r="H18" s="34">
        <f>IF(I18=1,4,IF(I18=2,3.75,IF(I18=3,3.5,IF(I18=4,3.25))))</f>
        <v>4</v>
      </c>
      <c r="I18" s="74">
        <f>RANK(P18,$P$18:$P$21,0)</f>
        <v>1</v>
      </c>
      <c r="J18" s="35">
        <f t="shared" si="1"/>
        <v>6</v>
      </c>
      <c r="K18" s="79" t="str">
        <f t="shared" si="0"/>
        <v>ROSELYNE</v>
      </c>
      <c r="L18" s="80">
        <v>0</v>
      </c>
      <c r="M18" s="81"/>
      <c r="N18" s="82"/>
      <c r="O18" s="82"/>
      <c r="P18" s="92">
        <f>SUM(L18:O18)</f>
        <v>0</v>
      </c>
    </row>
    <row r="19" spans="1:16" ht="12">
      <c r="A19" s="38" t="s">
        <v>74</v>
      </c>
      <c r="B19" s="32"/>
      <c r="C19" s="32"/>
      <c r="D19" s="32"/>
      <c r="E19" s="32"/>
      <c r="F19" s="32"/>
      <c r="G19" s="34">
        <f>IF(I19=1,2,IF(I19=2,1.5,IF(I19=3,1,IF(I19=4,0.5,IF(I19=5,0.5)))))</f>
        <v>2</v>
      </c>
      <c r="H19" s="34">
        <f>IF(I19=1,4,IF(I19=2,3.75,IF(I19=3,3.5,IF(I19=4,3.25))))</f>
        <v>4</v>
      </c>
      <c r="I19" s="74">
        <f>RANK(P19,$P$18:$P$21,0)</f>
        <v>1</v>
      </c>
      <c r="J19" s="35">
        <f t="shared" si="1"/>
        <v>6</v>
      </c>
      <c r="K19" s="79" t="str">
        <f t="shared" si="0"/>
        <v>REMY</v>
      </c>
      <c r="L19" s="80"/>
      <c r="M19" s="81">
        <v>0</v>
      </c>
      <c r="N19" s="82"/>
      <c r="O19" s="82"/>
      <c r="P19" s="92">
        <f>SUM(L19:O19)</f>
        <v>0</v>
      </c>
    </row>
    <row r="20" spans="1:16" ht="12">
      <c r="A20" s="38" t="s">
        <v>75</v>
      </c>
      <c r="B20" s="32"/>
      <c r="C20" s="32"/>
      <c r="D20" s="32"/>
      <c r="E20" s="32"/>
      <c r="F20" s="32"/>
      <c r="G20" s="34">
        <f>IF(I20=1,2,IF(I20=2,1.5,IF(I20=3,1,IF(I20=4,0.5,IF(I20=5,0.5)))))</f>
        <v>2</v>
      </c>
      <c r="H20" s="34">
        <f>IF(I20=1,4,IF(I20=2,3.75,IF(I20=3,3.5,IF(I20=4,3.25))))</f>
        <v>4</v>
      </c>
      <c r="I20" s="74">
        <f>RANK(P20,$P$18:$P$21,0)</f>
        <v>1</v>
      </c>
      <c r="J20" s="35">
        <f t="shared" si="1"/>
        <v>6</v>
      </c>
      <c r="K20" s="79" t="str">
        <f t="shared" si="0"/>
        <v>TATIANA</v>
      </c>
      <c r="L20" s="80"/>
      <c r="M20" s="81"/>
      <c r="N20" s="82">
        <v>0</v>
      </c>
      <c r="O20" s="82"/>
      <c r="P20" s="92">
        <f>SUM(L20:O20)</f>
        <v>0</v>
      </c>
    </row>
    <row r="21" spans="1:16" ht="12">
      <c r="A21" s="38" t="s">
        <v>76</v>
      </c>
      <c r="B21" s="32"/>
      <c r="C21" s="32"/>
      <c r="D21" s="32"/>
      <c r="E21" s="32"/>
      <c r="F21" s="32"/>
      <c r="G21" s="34">
        <f>IF(I21=1,2,IF(I21=2,1.5,IF(I21=3,1,IF(I21=4,0.5,IF(I21=5,0.5)))))</f>
        <v>2</v>
      </c>
      <c r="H21" s="34">
        <f>IF(I21=1,4,IF(I21=2,3.75,IF(I21=3,3.5,IF(I21=4,3.25))))</f>
        <v>4</v>
      </c>
      <c r="I21" s="74">
        <f>RANK(P21,$P$18:$P$21,0)</f>
        <v>1</v>
      </c>
      <c r="J21" s="35">
        <f t="shared" si="1"/>
        <v>6</v>
      </c>
      <c r="K21" s="79" t="str">
        <f t="shared" si="0"/>
        <v>NAOMIE</v>
      </c>
      <c r="L21" s="80"/>
      <c r="M21" s="81"/>
      <c r="N21" s="82"/>
      <c r="O21" s="82">
        <v>0</v>
      </c>
      <c r="P21" s="92">
        <f>SUM(L21:O21)</f>
        <v>0</v>
      </c>
    </row>
    <row r="22" spans="1:16" ht="12">
      <c r="A22" s="89" t="s">
        <v>27</v>
      </c>
      <c r="B22" s="27"/>
      <c r="C22" s="27"/>
      <c r="D22" s="27"/>
      <c r="E22" s="29"/>
      <c r="F22" s="27"/>
      <c r="G22" s="27"/>
      <c r="H22" s="30" t="s">
        <v>34</v>
      </c>
      <c r="I22" s="75"/>
      <c r="J22" s="75"/>
      <c r="K22" s="84" t="str">
        <f t="shared" si="0"/>
        <v>POULE 5</v>
      </c>
      <c r="L22" s="85" t="str">
        <f>K23</f>
        <v>LAURIA</v>
      </c>
      <c r="M22" s="77" t="str">
        <f>K24</f>
        <v>RAI</v>
      </c>
      <c r="N22" s="77" t="str">
        <f>K25</f>
        <v>LEAH</v>
      </c>
      <c r="O22" s="77" t="str">
        <f>K26</f>
        <v>CELIA</v>
      </c>
      <c r="P22" s="83"/>
    </row>
    <row r="23" spans="1:16" ht="12">
      <c r="A23" s="91" t="s">
        <v>77</v>
      </c>
      <c r="B23" s="32"/>
      <c r="C23" s="32"/>
      <c r="D23" s="32"/>
      <c r="E23" s="32"/>
      <c r="F23" s="32"/>
      <c r="G23" s="34">
        <f>IF(I23=1,2,IF(I23=2,1.5,IF(I23=3,1,IF(I23=4,0.5,IF(I23=5,0.5)))))</f>
        <v>2</v>
      </c>
      <c r="H23" s="34">
        <f>IF(I23=1,3,IF(I23=2,2.75,IF(I23=3,2.5,IF(I23=4,2.25))))</f>
        <v>3</v>
      </c>
      <c r="I23" s="74">
        <f>RANK(P23,$P$23:$P$26,0)</f>
        <v>1</v>
      </c>
      <c r="J23" s="35">
        <f t="shared" si="1"/>
        <v>5</v>
      </c>
      <c r="K23" s="79" t="str">
        <f t="shared" si="0"/>
        <v>LAURIA</v>
      </c>
      <c r="L23" s="80">
        <v>0</v>
      </c>
      <c r="M23" s="81"/>
      <c r="N23" s="82"/>
      <c r="O23" s="82"/>
      <c r="P23" s="92">
        <f>SUM(L23:O23)</f>
        <v>0</v>
      </c>
    </row>
    <row r="24" spans="1:16" ht="12">
      <c r="A24" s="38" t="s">
        <v>78</v>
      </c>
      <c r="B24" s="32"/>
      <c r="C24" s="32"/>
      <c r="D24" s="32"/>
      <c r="E24" s="32"/>
      <c r="F24" s="32"/>
      <c r="G24" s="34">
        <f>IF(I24=1,2,IF(I24=2,1.5,IF(I24=3,1,IF(I24=4,0.5,IF(I24=5,0.5)))))</f>
        <v>2</v>
      </c>
      <c r="H24" s="34">
        <f>IF(I24=1,3,IF(I24=2,2.75,IF(I24=3,2.5,IF(I24=4,2.25))))</f>
        <v>3</v>
      </c>
      <c r="I24" s="74">
        <f>RANK(P24,$P$23:$P$26,0)</f>
        <v>1</v>
      </c>
      <c r="J24" s="35">
        <f t="shared" si="1"/>
        <v>5</v>
      </c>
      <c r="K24" s="79" t="str">
        <f t="shared" si="0"/>
        <v>RAI</v>
      </c>
      <c r="L24" s="80"/>
      <c r="M24" s="81">
        <v>0</v>
      </c>
      <c r="N24" s="82"/>
      <c r="O24" s="82"/>
      <c r="P24" s="92">
        <f>SUM(L24:O24)</f>
        <v>0</v>
      </c>
    </row>
    <row r="25" spans="1:16" ht="12">
      <c r="A25" s="38" t="s">
        <v>79</v>
      </c>
      <c r="B25" s="32"/>
      <c r="C25" s="32"/>
      <c r="D25" s="32"/>
      <c r="E25" s="32"/>
      <c r="F25" s="32"/>
      <c r="G25" s="34">
        <f>IF(I25=1,2,IF(I25=2,1.5,IF(I25=3,1,IF(I25=4,0.5,IF(I25=5,0.5)))))</f>
        <v>2</v>
      </c>
      <c r="H25" s="34">
        <f>IF(I25=1,3,IF(I25=2,2.75,IF(I25=3,2.5,IF(I25=4,2.25))))</f>
        <v>3</v>
      </c>
      <c r="I25" s="74">
        <f>RANK(P25,$P$23:$P$26,0)</f>
        <v>1</v>
      </c>
      <c r="J25" s="35">
        <f t="shared" si="1"/>
        <v>5</v>
      </c>
      <c r="K25" s="79" t="str">
        <f t="shared" si="0"/>
        <v>LEAH</v>
      </c>
      <c r="L25" s="80"/>
      <c r="M25" s="81"/>
      <c r="N25" s="82">
        <v>0</v>
      </c>
      <c r="O25" s="82"/>
      <c r="P25" s="92">
        <f>SUM(L25:O25)</f>
        <v>0</v>
      </c>
    </row>
    <row r="26" spans="1:16" ht="12">
      <c r="A26" s="38" t="s">
        <v>81</v>
      </c>
      <c r="B26" s="32"/>
      <c r="C26" s="32"/>
      <c r="D26" s="32"/>
      <c r="E26" s="32"/>
      <c r="F26" s="32"/>
      <c r="G26" s="34">
        <f>IF(I26=1,2,IF(I26=2,1.5,IF(I26=3,1,IF(I26=4,0.5,IF(I26=5,0.5)))))</f>
        <v>2</v>
      </c>
      <c r="H26" s="34">
        <f>IF(I26=1,3,IF(I26=2,2.75,IF(I26=3,2.5,IF(I26=4,2.25))))</f>
        <v>3</v>
      </c>
      <c r="I26" s="74">
        <f>RANK(P26,$P$23:$P$26,0)</f>
        <v>1</v>
      </c>
      <c r="J26" s="35">
        <f t="shared" si="1"/>
        <v>5</v>
      </c>
      <c r="K26" s="79" t="str">
        <f t="shared" si="0"/>
        <v>CELIA</v>
      </c>
      <c r="L26" s="80"/>
      <c r="M26" s="81"/>
      <c r="N26" s="82"/>
      <c r="O26" s="82">
        <v>0</v>
      </c>
      <c r="P26" s="92">
        <f>SUM(L26:O26)</f>
        <v>0</v>
      </c>
    </row>
    <row r="27" spans="1:16" ht="12">
      <c r="A27" s="89" t="s">
        <v>28</v>
      </c>
      <c r="B27" s="27"/>
      <c r="C27" s="27"/>
      <c r="D27" s="27"/>
      <c r="E27" s="29"/>
      <c r="F27" s="27"/>
      <c r="G27" s="27"/>
      <c r="H27" s="30" t="s">
        <v>34</v>
      </c>
      <c r="I27" s="75"/>
      <c r="J27" s="75"/>
      <c r="K27" s="84" t="str">
        <f t="shared" si="0"/>
        <v>POULE 6</v>
      </c>
      <c r="L27" s="85" t="str">
        <f>K28</f>
        <v>PRISCILLIA</v>
      </c>
      <c r="M27" s="77" t="str">
        <f>K29</f>
        <v>VAIMITI</v>
      </c>
      <c r="N27" s="77" t="str">
        <f>K30</f>
        <v>TUPOUE</v>
      </c>
      <c r="O27" s="77" t="str">
        <f>K31</f>
        <v>LORENZO</v>
      </c>
      <c r="P27" s="83"/>
    </row>
    <row r="28" spans="1:16" ht="12">
      <c r="A28" s="38" t="s">
        <v>80</v>
      </c>
      <c r="B28" s="32"/>
      <c r="C28" s="32"/>
      <c r="D28" s="32"/>
      <c r="E28" s="32"/>
      <c r="F28" s="32"/>
      <c r="G28" s="34">
        <f>IF(I28=1,2,IF(I28=2,1.5,IF(I28=3,1,IF(I28=4,0.5,IF(I28=5,0.5)))))</f>
        <v>2</v>
      </c>
      <c r="H28" s="34">
        <f>IF(I28=1,3,IF(I28=2,2.75,IF(I28=3,2.5,IF(I28=4,2.25))))</f>
        <v>3</v>
      </c>
      <c r="I28" s="74">
        <f>RANK(P28,$P$28:$P$31,0)</f>
        <v>1</v>
      </c>
      <c r="J28" s="35">
        <f t="shared" si="1"/>
        <v>5</v>
      </c>
      <c r="K28" s="79" t="str">
        <f t="shared" si="0"/>
        <v>PRISCILLIA</v>
      </c>
      <c r="L28" s="80">
        <v>0</v>
      </c>
      <c r="M28" s="81"/>
      <c r="N28" s="82"/>
      <c r="O28" s="82"/>
      <c r="P28" s="92">
        <f>SUM(L28:O28)</f>
        <v>0</v>
      </c>
    </row>
    <row r="29" spans="1:16" ht="12">
      <c r="A29" s="38" t="s">
        <v>82</v>
      </c>
      <c r="B29" s="32"/>
      <c r="C29" s="32"/>
      <c r="D29" s="32"/>
      <c r="E29" s="32"/>
      <c r="F29" s="32"/>
      <c r="G29" s="34">
        <f>IF(I29=1,2,IF(I29=2,1.5,IF(I29=3,1,IF(I29=4,0.5,IF(I29=5,0.5)))))</f>
        <v>2</v>
      </c>
      <c r="H29" s="34">
        <f>IF(I29=1,3,IF(I29=2,2.75,IF(I29=3,2.5,IF(I29=4,2.25))))</f>
        <v>3</v>
      </c>
      <c r="I29" s="74">
        <f>RANK(P29,$P$28:$P$31,0)</f>
        <v>1</v>
      </c>
      <c r="J29" s="35">
        <f t="shared" si="1"/>
        <v>5</v>
      </c>
      <c r="K29" s="79" t="str">
        <f t="shared" si="0"/>
        <v>VAIMITI</v>
      </c>
      <c r="L29" s="80"/>
      <c r="M29" s="81">
        <v>0</v>
      </c>
      <c r="N29" s="82"/>
      <c r="O29" s="82"/>
      <c r="P29" s="92">
        <f>SUM(L29:O29)</f>
        <v>0</v>
      </c>
    </row>
    <row r="30" spans="1:16" ht="12">
      <c r="A30" s="38" t="s">
        <v>83</v>
      </c>
      <c r="B30" s="32"/>
      <c r="C30" s="32"/>
      <c r="D30" s="32"/>
      <c r="E30" s="32"/>
      <c r="F30" s="32"/>
      <c r="G30" s="34">
        <f>IF(I30=1,2,IF(I30=2,1.5,IF(I30=3,1,IF(I30=4,0.5,IF(I30=5,0.5)))))</f>
        <v>2</v>
      </c>
      <c r="H30" s="34">
        <f>IF(I30=1,3,IF(I30=2,2.75,IF(I30=3,2.5,IF(I30=4,2.25))))</f>
        <v>3</v>
      </c>
      <c r="I30" s="74">
        <f>RANK(P30,$P$28:$P$31,0)</f>
        <v>1</v>
      </c>
      <c r="J30" s="35">
        <f t="shared" si="1"/>
        <v>5</v>
      </c>
      <c r="K30" s="79" t="str">
        <f t="shared" si="0"/>
        <v>TUPOUE</v>
      </c>
      <c r="L30" s="80"/>
      <c r="M30" s="81"/>
      <c r="N30" s="82">
        <v>0</v>
      </c>
      <c r="O30" s="82"/>
      <c r="P30" s="92">
        <f>SUM(L30:O30)</f>
        <v>0</v>
      </c>
    </row>
    <row r="31" spans="1:16" ht="12">
      <c r="A31" s="38" t="s">
        <v>84</v>
      </c>
      <c r="B31" s="32"/>
      <c r="C31" s="32"/>
      <c r="D31" s="32"/>
      <c r="E31" s="32"/>
      <c r="F31" s="32"/>
      <c r="G31" s="34">
        <f>IF(I31=1,2,IF(I31=2,1.5,IF(I31=3,1,IF(I31=4,0.5,IF(I31=5,0.5)))))</f>
        <v>2</v>
      </c>
      <c r="H31" s="34">
        <f>IF(I31=1,3,IF(I31=2,2.75,IF(I31=3,2.5,IF(I31=4,2.25))))</f>
        <v>3</v>
      </c>
      <c r="I31" s="74">
        <f>RANK(P31,$P$28:$P$31,0)</f>
        <v>1</v>
      </c>
      <c r="J31" s="35">
        <f t="shared" si="1"/>
        <v>5</v>
      </c>
      <c r="K31" s="79" t="str">
        <f t="shared" si="0"/>
        <v>LORENZO</v>
      </c>
      <c r="L31" s="80"/>
      <c r="M31" s="81"/>
      <c r="N31" s="82"/>
      <c r="O31" s="82">
        <v>0</v>
      </c>
      <c r="P31" s="92">
        <f>SUM(L31:O31)</f>
        <v>0</v>
      </c>
    </row>
    <row r="32" spans="1:16" ht="12">
      <c r="A32" s="89" t="s">
        <v>108</v>
      </c>
      <c r="B32" s="27"/>
      <c r="C32" s="27"/>
      <c r="D32" s="27"/>
      <c r="E32" s="29"/>
      <c r="F32" s="27"/>
      <c r="G32" s="27"/>
      <c r="H32" s="30" t="s">
        <v>35</v>
      </c>
      <c r="I32" s="75"/>
      <c r="J32" s="75"/>
      <c r="K32" s="84" t="str">
        <f t="shared" si="0"/>
        <v>POULE 7</v>
      </c>
      <c r="L32" s="85" t="str">
        <f>K33</f>
        <v>ARTHUR</v>
      </c>
      <c r="M32" s="77" t="str">
        <f>K34</f>
        <v>CLEMENT</v>
      </c>
      <c r="N32" s="77" t="str">
        <f>K35</f>
        <v>ANAIS</v>
      </c>
      <c r="O32" s="77" t="str">
        <f>K36</f>
        <v>JOSELINE</v>
      </c>
      <c r="P32" s="86" t="str">
        <f>K37</f>
        <v>ALAIN</v>
      </c>
    </row>
    <row r="33" spans="1:17" ht="12">
      <c r="A33" s="38" t="s">
        <v>67</v>
      </c>
      <c r="B33" s="32"/>
      <c r="C33" s="32"/>
      <c r="D33" s="32"/>
      <c r="E33" s="32"/>
      <c r="F33" s="32"/>
      <c r="G33" s="34">
        <f>IF(I33=1,2,IF(I33=2,1.5,IF(I33=3,1,IF(I33=4,0.5,IF(I33=5,0.5)))))</f>
        <v>2</v>
      </c>
      <c r="H33" s="34">
        <f>IF(I33=1,2,IF(I33=2,2,IF(I33=3,1.75,IF(I33=4,1.5,IF(I33=5,1.25,IF(I33=6,1))))))</f>
        <v>2</v>
      </c>
      <c r="I33" s="74">
        <f>RANK(Q33,$Q$33:$Q$37,0)</f>
        <v>1</v>
      </c>
      <c r="J33" s="35">
        <f t="shared" si="1"/>
        <v>4</v>
      </c>
      <c r="K33" s="79" t="str">
        <f t="shared" si="0"/>
        <v>ARTHUR</v>
      </c>
      <c r="L33" s="80">
        <v>0</v>
      </c>
      <c r="M33" s="81"/>
      <c r="N33" s="82"/>
      <c r="O33" s="82"/>
      <c r="P33" s="82"/>
      <c r="Q33" s="93">
        <f>SUM(L33:P33)</f>
        <v>0</v>
      </c>
    </row>
    <row r="34" spans="1:17" ht="12">
      <c r="A34" s="38" t="s">
        <v>109</v>
      </c>
      <c r="B34" s="32"/>
      <c r="C34" s="32"/>
      <c r="D34" s="32"/>
      <c r="E34" s="32"/>
      <c r="F34" s="32"/>
      <c r="G34" s="34">
        <f>IF(I34=1,2,IF(I34=2,1.5,IF(I34=3,1,IF(I34=4,0.5,IF(I34=5,0.5)))))</f>
        <v>2</v>
      </c>
      <c r="H34" s="34">
        <f>IF(I34=1,2,IF(I34=2,2,IF(I34=3,1.75,IF(I34=4,1.5,IF(I34=5,1.25,IF(I34=6,1))))))</f>
        <v>2</v>
      </c>
      <c r="I34" s="74">
        <f>RANK(Q34,$Q$33:$Q$37,0)</f>
        <v>1</v>
      </c>
      <c r="J34" s="35">
        <f t="shared" si="1"/>
        <v>4</v>
      </c>
      <c r="K34" s="79" t="str">
        <f t="shared" si="0"/>
        <v>CLEMENT</v>
      </c>
      <c r="L34" s="80"/>
      <c r="M34" s="81">
        <v>0</v>
      </c>
      <c r="N34" s="82"/>
      <c r="O34" s="82"/>
      <c r="P34" s="82"/>
      <c r="Q34" s="93">
        <f>SUM(L34:P34)</f>
        <v>0</v>
      </c>
    </row>
    <row r="35" spans="1:17" ht="12">
      <c r="A35" s="38" t="s">
        <v>110</v>
      </c>
      <c r="B35" s="32"/>
      <c r="C35" s="32"/>
      <c r="D35" s="32"/>
      <c r="E35" s="32"/>
      <c r="F35" s="32"/>
      <c r="G35" s="34">
        <f>IF(I35=1,2,IF(I35=2,1.5,IF(I35=3,1,IF(I35=4,0.5,IF(I35=5,0.5)))))</f>
        <v>2</v>
      </c>
      <c r="H35" s="34">
        <f>IF(I35=1,2,IF(I35=2,2,IF(I35=3,1.75,IF(I35=4,1.5,IF(I35=5,1.25,IF(I35=6,1))))))</f>
        <v>2</v>
      </c>
      <c r="I35" s="74">
        <f>RANK(Q35,$Q$33:$Q$37,0)</f>
        <v>1</v>
      </c>
      <c r="J35" s="35">
        <f t="shared" si="1"/>
        <v>4</v>
      </c>
      <c r="K35" s="79" t="str">
        <f t="shared" si="0"/>
        <v>ANAIS</v>
      </c>
      <c r="L35" s="80"/>
      <c r="M35" s="81"/>
      <c r="N35" s="82">
        <v>0</v>
      </c>
      <c r="O35" s="82"/>
      <c r="P35" s="82"/>
      <c r="Q35" s="93">
        <f>SUM(L35:P35)</f>
        <v>0</v>
      </c>
    </row>
    <row r="36" spans="1:17" ht="12">
      <c r="A36" s="38" t="s">
        <v>111</v>
      </c>
      <c r="B36" s="32"/>
      <c r="C36" s="32"/>
      <c r="D36" s="32"/>
      <c r="E36" s="32"/>
      <c r="F36" s="32"/>
      <c r="G36" s="34">
        <f>IF(I36=1,2,IF(I36=2,1.5,IF(I36=3,1,IF(I36=4,0.5,IF(I36=5,0.5)))))</f>
        <v>2</v>
      </c>
      <c r="H36" s="34">
        <f>IF(I36=1,2,IF(I36=2,2,IF(I36=3,1.75,IF(I36=4,1.5,IF(I36=5,1.25,IF(I36=6,1))))))</f>
        <v>2</v>
      </c>
      <c r="I36" s="74">
        <f>RANK(Q36,$Q$33:$Q$37,0)</f>
        <v>1</v>
      </c>
      <c r="J36" s="35">
        <f t="shared" si="1"/>
        <v>4</v>
      </c>
      <c r="K36" s="79" t="str">
        <f t="shared" si="0"/>
        <v>JOSELINE</v>
      </c>
      <c r="L36" s="80"/>
      <c r="M36" s="81"/>
      <c r="N36" s="82"/>
      <c r="O36" s="82">
        <v>0</v>
      </c>
      <c r="P36" s="82"/>
      <c r="Q36" s="93">
        <f>SUM(L36:P36)</f>
        <v>0</v>
      </c>
    </row>
    <row r="37" spans="1:17" ht="12">
      <c r="A37" s="91" t="s">
        <v>112</v>
      </c>
      <c r="B37" s="32"/>
      <c r="C37" s="32"/>
      <c r="D37" s="32"/>
      <c r="E37" s="32"/>
      <c r="F37" s="32"/>
      <c r="G37" s="34">
        <f>IF(I37=1,2,IF(I37=2,1.5,IF(I37=3,1,IF(I37=4,0.5,IF(I37=5,0.5)))))</f>
        <v>2</v>
      </c>
      <c r="H37" s="34">
        <f>IF(I37=1,2,IF(I37=2,2,IF(I37=3,1.75,IF(I37=4,1.5,IF(I37=5,1.25,IF(I37=6,1))))))</f>
        <v>2</v>
      </c>
      <c r="I37" s="74">
        <f>RANK(Q37,$Q$33:$Q$37,0)</f>
        <v>1</v>
      </c>
      <c r="J37" s="35">
        <f t="shared" si="1"/>
        <v>4</v>
      </c>
      <c r="K37" s="79" t="str">
        <f t="shared" si="0"/>
        <v>ALAIN</v>
      </c>
      <c r="L37" s="80"/>
      <c r="M37" s="81"/>
      <c r="N37" s="82"/>
      <c r="O37" s="82"/>
      <c r="P37" s="82">
        <v>0</v>
      </c>
      <c r="Q37" s="93">
        <f>SUM(L37:P37)</f>
        <v>0</v>
      </c>
    </row>
    <row r="38" spans="11:13" ht="12">
      <c r="K38" s="36"/>
      <c r="L38" s="37"/>
      <c r="M38" s="37"/>
    </row>
    <row r="39" spans="1:17" ht="12">
      <c r="A39" s="104" t="s">
        <v>113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</row>
    <row r="40" spans="1:17" ht="12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</row>
  </sheetData>
  <sheetProtection/>
  <mergeCells count="2">
    <mergeCell ref="K1:P1"/>
    <mergeCell ref="A39:Q40"/>
  </mergeCells>
  <printOptions/>
  <pageMargins left="0" right="0" top="0" bottom="0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E5" sqref="E5"/>
    </sheetView>
  </sheetViews>
  <sheetFormatPr defaultColWidth="11.421875" defaultRowHeight="12.75"/>
  <cols>
    <col min="1" max="7" width="13.00390625" style="0" customWidth="1"/>
  </cols>
  <sheetData>
    <row r="1" spans="1:7" ht="42.75" customHeight="1" thickBot="1">
      <c r="A1" s="105" t="s">
        <v>88</v>
      </c>
      <c r="B1" s="106"/>
      <c r="C1" s="106"/>
      <c r="D1" s="107"/>
      <c r="E1" s="108" t="s">
        <v>97</v>
      </c>
      <c r="F1" s="109"/>
      <c r="G1" s="110"/>
    </row>
    <row r="2" spans="1:7" ht="42.75" customHeight="1">
      <c r="A2" s="62" t="s">
        <v>89</v>
      </c>
      <c r="B2" s="63" t="s">
        <v>90</v>
      </c>
      <c r="C2" s="63" t="s">
        <v>91</v>
      </c>
      <c r="D2" s="64" t="s">
        <v>92</v>
      </c>
      <c r="E2" s="111"/>
      <c r="F2" s="112"/>
      <c r="G2" s="113"/>
    </row>
    <row r="3" spans="1:7" ht="42.75" customHeight="1">
      <c r="A3" s="65" t="s">
        <v>93</v>
      </c>
      <c r="B3" s="21"/>
      <c r="C3" s="21"/>
      <c r="D3" s="66"/>
      <c r="E3" s="111"/>
      <c r="F3" s="112"/>
      <c r="G3" s="113"/>
    </row>
    <row r="4" spans="1:7" ht="42.75" customHeight="1" thickBot="1">
      <c r="A4" s="67" t="s">
        <v>94</v>
      </c>
      <c r="B4" s="68"/>
      <c r="C4" s="68"/>
      <c r="D4" s="69"/>
      <c r="E4" s="114"/>
      <c r="F4" s="115"/>
      <c r="G4" s="116"/>
    </row>
    <row r="5" ht="30.75" customHeight="1" thickBot="1"/>
    <row r="6" spans="1:7" ht="42.75" customHeight="1" thickBot="1">
      <c r="A6" s="105" t="s">
        <v>88</v>
      </c>
      <c r="B6" s="106"/>
      <c r="C6" s="106"/>
      <c r="D6" s="107"/>
      <c r="E6" s="108" t="s">
        <v>97</v>
      </c>
      <c r="F6" s="109"/>
      <c r="G6" s="110"/>
    </row>
    <row r="7" spans="1:7" ht="42.75" customHeight="1">
      <c r="A7" s="62" t="s">
        <v>89</v>
      </c>
      <c r="B7" s="63" t="s">
        <v>90</v>
      </c>
      <c r="C7" s="63" t="s">
        <v>91</v>
      </c>
      <c r="D7" s="64" t="s">
        <v>92</v>
      </c>
      <c r="E7" s="111"/>
      <c r="F7" s="112"/>
      <c r="G7" s="113"/>
    </row>
    <row r="8" spans="1:7" ht="42.75" customHeight="1">
      <c r="A8" s="65" t="s">
        <v>93</v>
      </c>
      <c r="B8" s="21"/>
      <c r="C8" s="21"/>
      <c r="D8" s="66"/>
      <c r="E8" s="111"/>
      <c r="F8" s="112"/>
      <c r="G8" s="113"/>
    </row>
    <row r="9" spans="1:7" ht="42.75" customHeight="1" thickBot="1">
      <c r="A9" s="67" t="s">
        <v>94</v>
      </c>
      <c r="B9" s="68"/>
      <c r="C9" s="68"/>
      <c r="D9" s="69"/>
      <c r="E9" s="114"/>
      <c r="F9" s="115"/>
      <c r="G9" s="116"/>
    </row>
    <row r="10" ht="30.75" customHeight="1" thickBot="1"/>
    <row r="11" spans="1:7" ht="42.75" customHeight="1" thickBot="1">
      <c r="A11" s="105" t="s">
        <v>88</v>
      </c>
      <c r="B11" s="106"/>
      <c r="C11" s="106"/>
      <c r="D11" s="107"/>
      <c r="E11" s="108" t="s">
        <v>97</v>
      </c>
      <c r="F11" s="109"/>
      <c r="G11" s="110"/>
    </row>
    <row r="12" spans="1:7" ht="42.75" customHeight="1">
      <c r="A12" s="62" t="s">
        <v>89</v>
      </c>
      <c r="B12" s="63" t="s">
        <v>90</v>
      </c>
      <c r="C12" s="63" t="s">
        <v>91</v>
      </c>
      <c r="D12" s="64" t="s">
        <v>92</v>
      </c>
      <c r="E12" s="111"/>
      <c r="F12" s="112"/>
      <c r="G12" s="113"/>
    </row>
    <row r="13" spans="1:7" ht="42.75" customHeight="1">
      <c r="A13" s="65" t="s">
        <v>93</v>
      </c>
      <c r="B13" s="21"/>
      <c r="C13" s="21"/>
      <c r="D13" s="66"/>
      <c r="E13" s="111"/>
      <c r="F13" s="112"/>
      <c r="G13" s="113"/>
    </row>
    <row r="14" spans="1:7" ht="42.75" customHeight="1" thickBot="1">
      <c r="A14" s="67" t="s">
        <v>94</v>
      </c>
      <c r="B14" s="68"/>
      <c r="C14" s="68"/>
      <c r="D14" s="69"/>
      <c r="E14" s="114"/>
      <c r="F14" s="115"/>
      <c r="G14" s="116"/>
    </row>
    <row r="15" ht="28.5" customHeight="1" thickBot="1"/>
    <row r="16" spans="1:7" ht="42.75" customHeight="1" thickBot="1">
      <c r="A16" s="105" t="s">
        <v>88</v>
      </c>
      <c r="B16" s="106"/>
      <c r="C16" s="106"/>
      <c r="D16" s="107"/>
      <c r="E16" s="108" t="s">
        <v>97</v>
      </c>
      <c r="F16" s="109"/>
      <c r="G16" s="110"/>
    </row>
    <row r="17" spans="1:7" ht="42.75" customHeight="1">
      <c r="A17" s="62" t="s">
        <v>89</v>
      </c>
      <c r="B17" s="63" t="s">
        <v>90</v>
      </c>
      <c r="C17" s="63" t="s">
        <v>91</v>
      </c>
      <c r="D17" s="64" t="s">
        <v>92</v>
      </c>
      <c r="E17" s="111"/>
      <c r="F17" s="112"/>
      <c r="G17" s="113"/>
    </row>
    <row r="18" spans="1:7" ht="42.75" customHeight="1">
      <c r="A18" s="65" t="s">
        <v>93</v>
      </c>
      <c r="B18" s="21"/>
      <c r="C18" s="21"/>
      <c r="D18" s="66"/>
      <c r="E18" s="111"/>
      <c r="F18" s="112"/>
      <c r="G18" s="113"/>
    </row>
    <row r="19" spans="1:7" ht="42.75" customHeight="1" thickBot="1">
      <c r="A19" s="67" t="s">
        <v>94</v>
      </c>
      <c r="B19" s="68"/>
      <c r="C19" s="68"/>
      <c r="D19" s="69"/>
      <c r="E19" s="114"/>
      <c r="F19" s="115"/>
      <c r="G19" s="116"/>
    </row>
  </sheetData>
  <sheetProtection/>
  <mergeCells count="8">
    <mergeCell ref="A16:D16"/>
    <mergeCell ref="E16:G19"/>
    <mergeCell ref="A1:D1"/>
    <mergeCell ref="E1:G4"/>
    <mergeCell ref="A6:D6"/>
    <mergeCell ref="E6:G9"/>
    <mergeCell ref="A11:D11"/>
    <mergeCell ref="E11:G14"/>
  </mergeCells>
  <printOptions/>
  <pageMargins left="0" right="0" top="0" bottom="0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Anne LB</cp:lastModifiedBy>
  <cp:lastPrinted>2013-07-07T07:03:07Z</cp:lastPrinted>
  <dcterms:created xsi:type="dcterms:W3CDTF">2013-07-07T05:48:21Z</dcterms:created>
  <dcterms:modified xsi:type="dcterms:W3CDTF">2013-07-07T07:13:07Z</dcterms:modified>
  <cp:category/>
  <cp:version/>
  <cp:contentType/>
  <cp:contentStatus/>
</cp:coreProperties>
</file>